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Beec-sv\5_講習事業部\02_国土交通大臣登録講習\2_昇降機等検査員講習\04_年度別\2026\01_講習前①申込前\4_ホームページの掲載資料（申込み案内等）\01_昇降機\"/>
    </mc:Choice>
  </mc:AlternateContent>
  <xr:revisionPtr revIDLastSave="0" documentId="13_ncr:1_{109ABFDC-6DD4-4972-8BAD-07E7ACEE4461}" xr6:coauthVersionLast="47" xr6:coauthVersionMax="47" xr10:uidLastSave="{00000000-0000-0000-0000-000000000000}"/>
  <bookViews>
    <workbookView xWindow="-108" yWindow="-108" windowWidth="30936" windowHeight="16776" xr2:uid="{00000000-000D-0000-FFFF-FFFF00000000}"/>
  </bookViews>
  <sheets>
    <sheet name="記入シート " sheetId="12" r:id="rId1"/>
    <sheet name="記入シート (見本)" sheetId="9" r:id="rId2"/>
    <sheet name="記入シート (見本) (2)" sheetId="10" state="hidden" r:id="rId3"/>
    <sheet name="記入シート (見本）個人事業主" sheetId="11" r:id="rId4"/>
    <sheet name="受講区分プルダウン" sheetId="6" state="hidden" r:id="rId5"/>
    <sheet name="種別プルダウン" sheetId="7" state="hidden" r:id="rId6"/>
  </sheets>
  <definedNames>
    <definedName name="_xlnm.Print_Area" localSheetId="0">'記入シート '!$A$1:$P$47</definedName>
    <definedName name="_xlnm.Print_Area" localSheetId="1">'記入シート (見本)'!$A$1:$P$47</definedName>
    <definedName name="_xlnm.Print_Area" localSheetId="2">'記入シート (見本) (2)'!$A$1:$P$46</definedName>
    <definedName name="_xlnm.Print_Area" localSheetId="3">'記入シート (見本）個人事業主'!$A$1:$P$52</definedName>
    <definedName name="実務種別">種別プルダウン!$A$2:$C$2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2" l="1"/>
  <c r="O29" i="12"/>
  <c r="O26" i="12"/>
  <c r="O23" i="12"/>
  <c r="O20" i="12"/>
  <c r="M32" i="9"/>
  <c r="O29" i="9"/>
  <c r="O26" i="9"/>
  <c r="O23" i="9"/>
  <c r="O20" i="9"/>
  <c r="M37" i="11"/>
  <c r="O34" i="11"/>
  <c r="O31" i="11"/>
  <c r="O28" i="11"/>
  <c r="O25" i="11"/>
  <c r="M33" i="12"/>
  <c r="E3" i="12"/>
  <c r="M38" i="11"/>
  <c r="O24" i="11"/>
  <c r="O23" i="11"/>
  <c r="O22" i="11"/>
  <c r="O21" i="11"/>
  <c r="O20" i="11"/>
  <c r="O19" i="11"/>
  <c r="E2" i="11"/>
  <c r="M32" i="10"/>
  <c r="O30" i="10"/>
  <c r="O29" i="10"/>
  <c r="O28" i="10"/>
  <c r="O27" i="10"/>
  <c r="O26" i="10"/>
  <c r="O25" i="10"/>
  <c r="O24" i="10"/>
  <c r="O23" i="10"/>
  <c r="O22" i="10"/>
  <c r="O21" i="10"/>
  <c r="O20" i="10"/>
  <c r="O19" i="10"/>
  <c r="E2" i="10"/>
  <c r="M33" i="9"/>
  <c r="E3" i="9"/>
  <c r="M31" i="10" l="1"/>
</calcChain>
</file>

<file path=xl/sharedStrings.xml><?xml version="1.0" encoding="utf-8"?>
<sst xmlns="http://schemas.openxmlformats.org/spreadsheetml/2006/main" count="594" uniqueCount="159">
  <si>
    <t>受講区分</t>
    <rPh sb="0" eb="2">
      <t>ジュコウ</t>
    </rPh>
    <rPh sb="2" eb="4">
      <t>クブン</t>
    </rPh>
    <phoneticPr fontId="3"/>
  </si>
  <si>
    <t>Ⅰ-⑤</t>
  </si>
  <si>
    <t>受講区分Ⅰ①～④で、卒業された学科が、実務経験1年を加えて
適応する学科の場合、右の□に✔を選択してください→</t>
    <rPh sb="0" eb="2">
      <t>ジュコウ</t>
    </rPh>
    <rPh sb="2" eb="4">
      <t>クブン</t>
    </rPh>
    <rPh sb="10" eb="12">
      <t>ソツギョウ</t>
    </rPh>
    <rPh sb="15" eb="17">
      <t>ガッカ</t>
    </rPh>
    <rPh sb="19" eb="23">
      <t>ジツムケイケン</t>
    </rPh>
    <rPh sb="24" eb="25">
      <t>ネン</t>
    </rPh>
    <rPh sb="26" eb="27">
      <t>クワ</t>
    </rPh>
    <rPh sb="30" eb="32">
      <t>テキオウ</t>
    </rPh>
    <rPh sb="34" eb="36">
      <t>ガッカ</t>
    </rPh>
    <rPh sb="37" eb="39">
      <t>バアイ</t>
    </rPh>
    <rPh sb="40" eb="41">
      <t>ミギ</t>
    </rPh>
    <rPh sb="46" eb="48">
      <t>センタク</t>
    </rPh>
    <phoneticPr fontId="3"/>
  </si>
  <si>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3"/>
  </si>
  <si>
    <t>学校名</t>
    <rPh sb="0" eb="3">
      <t>ガッコウメイ</t>
    </rPh>
    <phoneticPr fontId="3"/>
  </si>
  <si>
    <t>昼夜間の別</t>
    <rPh sb="0" eb="3">
      <t>チュウヤカン</t>
    </rPh>
    <rPh sb="4" eb="5">
      <t>ベツ</t>
    </rPh>
    <phoneticPr fontId="3"/>
  </si>
  <si>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3"/>
  </si>
  <si>
    <t>在学期間</t>
    <rPh sb="0" eb="2">
      <t>ザイガク</t>
    </rPh>
    <rPh sb="2" eb="4">
      <t>キカン</t>
    </rPh>
    <phoneticPr fontId="3"/>
  </si>
  <si>
    <t>卒業・中退</t>
    <rPh sb="0" eb="2">
      <t>ソツギョウ</t>
    </rPh>
    <rPh sb="3" eb="5">
      <t>チュウタイ</t>
    </rPh>
    <phoneticPr fontId="3"/>
  </si>
  <si>
    <t>学部学科名（コース名）</t>
    <rPh sb="0" eb="2">
      <t>ガクブ</t>
    </rPh>
    <rPh sb="2" eb="5">
      <t>ガッカメイ</t>
    </rPh>
    <rPh sb="9" eb="10">
      <t>メイ</t>
    </rPh>
    <phoneticPr fontId="3"/>
  </si>
  <si>
    <t>修学年数</t>
    <rPh sb="0" eb="2">
      <t>シュウガク</t>
    </rPh>
    <rPh sb="2" eb="4">
      <t>ネンスウ</t>
    </rPh>
    <phoneticPr fontId="3"/>
  </si>
  <si>
    <t>中学</t>
    <rPh sb="0" eb="2">
      <t>チュウガク</t>
    </rPh>
    <phoneticPr fontId="3"/>
  </si>
  <si>
    <t>年</t>
    <rPh sb="0" eb="1">
      <t>ネン</t>
    </rPh>
    <phoneticPr fontId="3"/>
  </si>
  <si>
    <t>月から</t>
    <rPh sb="0" eb="1">
      <t>ガツ</t>
    </rPh>
    <phoneticPr fontId="3"/>
  </si>
  <si>
    <t>卒業
（最終学歴）</t>
    <rPh sb="0" eb="2">
      <t>ソツギョウ</t>
    </rPh>
    <rPh sb="4" eb="8">
      <t>サイシュウガクレキ</t>
    </rPh>
    <phoneticPr fontId="3"/>
  </si>
  <si>
    <t>月まで</t>
    <rPh sb="0" eb="1">
      <t>ガツ</t>
    </rPh>
    <phoneticPr fontId="3"/>
  </si>
  <si>
    <t>高校・
高専</t>
    <rPh sb="0" eb="2">
      <t>コウコウ</t>
    </rPh>
    <rPh sb="4" eb="6">
      <t>コウセン</t>
    </rPh>
    <phoneticPr fontId="3"/>
  </si>
  <si>
    <t>●×高等専門学校</t>
    <rPh sb="2" eb="4">
      <t>コウトウ</t>
    </rPh>
    <rPh sb="4" eb="6">
      <t>センモン</t>
    </rPh>
    <rPh sb="6" eb="8">
      <t>ガッコウ</t>
    </rPh>
    <phoneticPr fontId="3"/>
  </si>
  <si>
    <t>昼間</t>
  </si>
  <si>
    <t>東京都港区</t>
  </si>
  <si>
    <t>昭和</t>
    <phoneticPr fontId="3"/>
  </si>
  <si>
    <t>卒業</t>
  </si>
  <si>
    <t>学部・学科名・ｺｰｽ名</t>
    <rPh sb="0" eb="2">
      <t>ガクブ</t>
    </rPh>
    <rPh sb="3" eb="6">
      <t>ガッカメイ</t>
    </rPh>
    <rPh sb="10" eb="11">
      <t>メイ</t>
    </rPh>
    <phoneticPr fontId="3"/>
  </si>
  <si>
    <t>電気科</t>
    <rPh sb="0" eb="3">
      <t>デンキカ</t>
    </rPh>
    <phoneticPr fontId="3"/>
  </si>
  <si>
    <t>5年</t>
  </si>
  <si>
    <t>昭和</t>
  </si>
  <si>
    <t>大学・
専門等</t>
    <rPh sb="0" eb="2">
      <t>ダイガク</t>
    </rPh>
    <rPh sb="4" eb="6">
      <t>センモン</t>
    </rPh>
    <rPh sb="6" eb="7">
      <t>ナド</t>
    </rPh>
    <phoneticPr fontId="3"/>
  </si>
  <si>
    <t>▼△△大学</t>
    <rPh sb="3" eb="5">
      <t>ダイガク</t>
    </rPh>
    <phoneticPr fontId="3"/>
  </si>
  <si>
    <t>夜間</t>
  </si>
  <si>
    <t>東京都千代田区</t>
    <rPh sb="0" eb="2">
      <t>トウキョウ</t>
    </rPh>
    <rPh sb="2" eb="3">
      <t>ト</t>
    </rPh>
    <rPh sb="3" eb="7">
      <t>チヨダク</t>
    </rPh>
    <phoneticPr fontId="3"/>
  </si>
  <si>
    <t>編入</t>
  </si>
  <si>
    <t>電気工学部</t>
    <rPh sb="0" eb="2">
      <t>デンキ</t>
    </rPh>
    <rPh sb="2" eb="5">
      <t>コウガクブ</t>
    </rPh>
    <phoneticPr fontId="3"/>
  </si>
  <si>
    <t>3年</t>
  </si>
  <si>
    <t>▲▼大学</t>
    <rPh sb="2" eb="4">
      <t>ダイガク</t>
    </rPh>
    <phoneticPr fontId="3"/>
  </si>
  <si>
    <t>東京都大田区</t>
    <rPh sb="0" eb="3">
      <t>トウキョウト</t>
    </rPh>
    <rPh sb="3" eb="6">
      <t>オオタク</t>
    </rPh>
    <phoneticPr fontId="3"/>
  </si>
  <si>
    <t>電気工学部</t>
    <rPh sb="0" eb="5">
      <t>デンキコウガクブ</t>
    </rPh>
    <phoneticPr fontId="3"/>
  </si>
  <si>
    <t>2年</t>
  </si>
  <si>
    <t>勤務先名</t>
    <rPh sb="0" eb="3">
      <t>キンムサキ</t>
    </rPh>
    <rPh sb="3" eb="4">
      <t>メイ</t>
    </rPh>
    <phoneticPr fontId="3"/>
  </si>
  <si>
    <t>実務経験の内容</t>
    <rPh sb="0" eb="2">
      <t>ジツム</t>
    </rPh>
    <rPh sb="2" eb="4">
      <t>ケイケン</t>
    </rPh>
    <rPh sb="5" eb="7">
      <t>ナイヨウ</t>
    </rPh>
    <phoneticPr fontId="3"/>
  </si>
  <si>
    <t>所属部署等</t>
    <rPh sb="0" eb="2">
      <t>ショゾク</t>
    </rPh>
    <rPh sb="2" eb="4">
      <t>ブショ</t>
    </rPh>
    <rPh sb="4" eb="5">
      <t>ナド</t>
    </rPh>
    <phoneticPr fontId="3"/>
  </si>
  <si>
    <t>主な機種等</t>
    <rPh sb="0" eb="1">
      <t>オモ</t>
    </rPh>
    <rPh sb="2" eb="4">
      <t>キシュ</t>
    </rPh>
    <rPh sb="4" eb="5">
      <t>ナド</t>
    </rPh>
    <phoneticPr fontId="3"/>
  </si>
  <si>
    <t>機種に対する実務の内容</t>
    <rPh sb="0" eb="2">
      <t>キシュ</t>
    </rPh>
    <rPh sb="3" eb="4">
      <t>タイ</t>
    </rPh>
    <rPh sb="6" eb="8">
      <t>ジツム</t>
    </rPh>
    <rPh sb="9" eb="11">
      <t>ナイヨウ</t>
    </rPh>
    <phoneticPr fontId="3"/>
  </si>
  <si>
    <t>期　　間</t>
    <rPh sb="0" eb="1">
      <t>キ</t>
    </rPh>
    <rPh sb="3" eb="4">
      <t>アイダ</t>
    </rPh>
    <phoneticPr fontId="3"/>
  </si>
  <si>
    <t>年月数</t>
    <rPh sb="0" eb="2">
      <t>ネンゲツ</t>
    </rPh>
    <rPh sb="2" eb="3">
      <t>スウ</t>
    </rPh>
    <phoneticPr fontId="3"/>
  </si>
  <si>
    <t>勤務先</t>
    <rPh sb="0" eb="3">
      <t>キンムサキ</t>
    </rPh>
    <phoneticPr fontId="3"/>
  </si>
  <si>
    <t>【昇降機】</t>
    <rPh sb="1" eb="4">
      <t>ショウコウキ</t>
    </rPh>
    <phoneticPr fontId="2"/>
  </si>
  <si>
    <t>エレベーター（乗用・人荷共用・寝台用）</t>
    <rPh sb="7" eb="9">
      <t>ジョウヨウ</t>
    </rPh>
    <rPh sb="10" eb="11">
      <t>ヒト</t>
    </rPh>
    <rPh sb="11" eb="12">
      <t>ニ</t>
    </rPh>
    <rPh sb="12" eb="14">
      <t>キョウヨウ</t>
    </rPh>
    <rPh sb="15" eb="18">
      <t>シンダイヨウ</t>
    </rPh>
    <phoneticPr fontId="2"/>
  </si>
  <si>
    <t>保守・メンテナンス</t>
    <rPh sb="0" eb="2">
      <t>ホシュ</t>
    </rPh>
    <phoneticPr fontId="2"/>
  </si>
  <si>
    <t>～</t>
    <phoneticPr fontId="3"/>
  </si>
  <si>
    <t>部署等</t>
    <rPh sb="0" eb="2">
      <t>ブショ</t>
    </rPh>
    <rPh sb="2" eb="3">
      <t>ナド</t>
    </rPh>
    <phoneticPr fontId="3"/>
  </si>
  <si>
    <t>A部</t>
    <rPh sb="1" eb="2">
      <t>ブ</t>
    </rPh>
    <phoneticPr fontId="3"/>
  </si>
  <si>
    <t>月間の作業台数</t>
    <rPh sb="0" eb="2">
      <t>ゲッカン</t>
    </rPh>
    <rPh sb="3" eb="5">
      <t>サギョウ</t>
    </rPh>
    <rPh sb="5" eb="7">
      <t>ダイスウ</t>
    </rPh>
    <phoneticPr fontId="3"/>
  </si>
  <si>
    <t>台</t>
    <rPh sb="0" eb="1">
      <t>ダイ</t>
    </rPh>
    <phoneticPr fontId="3"/>
  </si>
  <si>
    <t>遊戯施設株式会社</t>
    <rPh sb="0" eb="4">
      <t>ユウギシセツ</t>
    </rPh>
    <rPh sb="4" eb="8">
      <t>カブシキガイシャ</t>
    </rPh>
    <phoneticPr fontId="3"/>
  </si>
  <si>
    <t>【遊戯施設】</t>
    <rPh sb="1" eb="5">
      <t>ユウギシセツ</t>
    </rPh>
    <phoneticPr fontId="3"/>
  </si>
  <si>
    <t>ウォーターシュート</t>
  </si>
  <si>
    <t>製造・組立</t>
    <rPh sb="0" eb="2">
      <t>セイゾウ</t>
    </rPh>
    <rPh sb="3" eb="4">
      <t>ク</t>
    </rPh>
    <rPh sb="4" eb="5">
      <t>タ</t>
    </rPh>
    <phoneticPr fontId="3"/>
  </si>
  <si>
    <t>コースター</t>
  </si>
  <si>
    <t>B部</t>
    <rPh sb="1" eb="2">
      <t>ブ</t>
    </rPh>
    <phoneticPr fontId="3"/>
  </si>
  <si>
    <t>D市</t>
    <rPh sb="1" eb="2">
      <t>シ</t>
    </rPh>
    <phoneticPr fontId="3"/>
  </si>
  <si>
    <t>【行政】</t>
  </si>
  <si>
    <t>昇降機・遊戯施設に関しての建築確認、工事完了検査、消防同意等</t>
    <rPh sb="0" eb="3">
      <t>ショウコウキ</t>
    </rPh>
    <rPh sb="4" eb="8">
      <t>ユウギシセツ</t>
    </rPh>
    <rPh sb="9" eb="10">
      <t>カン</t>
    </rPh>
    <rPh sb="13" eb="17">
      <t>ケンチクカクニン</t>
    </rPh>
    <rPh sb="25" eb="27">
      <t>ショウボウ</t>
    </rPh>
    <phoneticPr fontId="3"/>
  </si>
  <si>
    <t>在職期間の合計</t>
    <phoneticPr fontId="3"/>
  </si>
  <si>
    <t>必要実務経験数</t>
    <rPh sb="0" eb="7">
      <t>ヒツヨウジツムケイケンスウ</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</si>
  <si>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3"/>
  </si>
  <si>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3"/>
  </si>
  <si>
    <t>証明日</t>
    <rPh sb="0" eb="2">
      <t>ショウメイ</t>
    </rPh>
    <rPh sb="2" eb="3">
      <t>ビ</t>
    </rPh>
    <phoneticPr fontId="3"/>
  </si>
  <si>
    <t>証明者の勤務先名称</t>
    <rPh sb="0" eb="3">
      <t>ショウメイシャ</t>
    </rPh>
    <rPh sb="4" eb="7">
      <t>キンムサキ</t>
    </rPh>
    <rPh sb="7" eb="9">
      <t>メイショウ</t>
    </rPh>
    <phoneticPr fontId="3"/>
  </si>
  <si>
    <t>証明者の役職名</t>
    <rPh sb="0" eb="3">
      <t>ショウメイシャ</t>
    </rPh>
    <rPh sb="4" eb="7">
      <t>ヤクショクメイ</t>
    </rPh>
    <phoneticPr fontId="3"/>
  </si>
  <si>
    <t>証明者の氏名</t>
    <rPh sb="0" eb="3">
      <t>ショウメイシャ</t>
    </rPh>
    <rPh sb="4" eb="6">
      <t>シメイ</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</si>
  <si>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※申込者本人が代表者の場合、証明を受けた第三者証明者との関係を明記して下さい。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3" eb="45">
      <t>メイキ</t>
    </rPh>
    <rPh sb="47" eb="48">
      <t>クダ</t>
    </rPh>
    <phoneticPr fontId="3"/>
  </si>
  <si>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</si>
  <si>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3"/>
  </si>
  <si>
    <t>申込者本人氏名（署名）</t>
    <rPh sb="0" eb="3">
      <t>モウシコミシャ</t>
    </rPh>
    <rPh sb="3" eb="5">
      <t>ホンニン</t>
    </rPh>
    <rPh sb="5" eb="7">
      <t>シメイ</t>
    </rPh>
    <rPh sb="8" eb="10">
      <t>ショメイ</t>
    </rPh>
    <phoneticPr fontId="3"/>
  </si>
  <si>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3"/>
  </si>
  <si>
    <t>①【受講区分】</t>
    <rPh sb="2" eb="4">
      <t>ジュコウ</t>
    </rPh>
    <rPh sb="4" eb="6">
      <t>クブン</t>
    </rPh>
    <phoneticPr fontId="3"/>
  </si>
  <si>
    <t>区分番号</t>
    <rPh sb="0" eb="2">
      <t>クブン</t>
    </rPh>
    <rPh sb="2" eb="4">
      <t>バンゴウ</t>
    </rPh>
    <phoneticPr fontId="3"/>
  </si>
  <si>
    <t>内容</t>
    <rPh sb="0" eb="2">
      <t>ナイヨウ</t>
    </rPh>
    <phoneticPr fontId="3"/>
  </si>
  <si>
    <t>実務年数</t>
    <rPh sb="0" eb="2">
      <t>ジツム</t>
    </rPh>
    <rPh sb="2" eb="4">
      <t>ネンスウ</t>
    </rPh>
    <phoneticPr fontId="3"/>
  </si>
  <si>
    <r>
      <rPr>
        <sz val="11"/>
        <color theme="1"/>
        <rFont val="Segoe UI Symbol"/>
        <family val="2"/>
      </rPr>
      <t>✔</t>
    </r>
    <r>
      <rPr>
        <sz val="11"/>
        <color theme="1"/>
        <rFont val="游ゴシック"/>
        <family val="2"/>
        <charset val="128"/>
        <scheme val="minor"/>
      </rPr>
      <t>有</t>
    </r>
    <r>
      <rPr>
        <sz val="11"/>
        <color theme="1"/>
        <rFont val="Calibri"/>
        <family val="2"/>
      </rPr>
      <t>(+1</t>
    </r>
    <r>
      <rPr>
        <sz val="11"/>
        <color theme="1"/>
        <rFont val="游ゴシック"/>
        <family val="2"/>
        <charset val="128"/>
      </rPr>
      <t>年</t>
    </r>
    <r>
      <rPr>
        <sz val="11"/>
        <color theme="1"/>
        <rFont val="Calibri"/>
        <family val="2"/>
      </rPr>
      <t>)</t>
    </r>
    <rPh sb="1" eb="2">
      <t>アリ</t>
    </rPh>
    <rPh sb="5" eb="6">
      <t>ネン</t>
    </rPh>
    <phoneticPr fontId="3"/>
  </si>
  <si>
    <t>Ⅰ-①</t>
    <phoneticPr fontId="3"/>
  </si>
  <si>
    <t>大学等の指定の学科を卒業し、実務経験年数が２年以上</t>
  </si>
  <si>
    <t>Ⅰ-②</t>
    <phoneticPr fontId="3"/>
  </si>
  <si>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</si>
  <si>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Ⅰ-③</t>
    <phoneticPr fontId="3"/>
  </si>
  <si>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3"/>
  </si>
  <si>
    <t>Ⅰ-④</t>
    <phoneticPr fontId="3"/>
  </si>
  <si>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</si>
  <si>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実務経験のみ、１１年以上</t>
    <rPh sb="0" eb="4">
      <t>ジツムケイケン</t>
    </rPh>
    <rPh sb="9" eb="10">
      <t>ネン</t>
    </rPh>
    <rPh sb="10" eb="12">
      <t>イジョウ</t>
    </rPh>
    <phoneticPr fontId="3"/>
  </si>
  <si>
    <t>Ⅰ-⑥</t>
  </si>
  <si>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3"/>
  </si>
  <si>
    <t>Ⅰ-⑦</t>
  </si>
  <si>
    <t>行政職員で、昇降機又は遊戯施設に関する法令の施工関する実務経験が５年以上</t>
    <rPh sb="0" eb="2">
      <t>ギョウセイ</t>
    </rPh>
    <rPh sb="2" eb="4">
      <t>ショクイン</t>
    </rPh>
    <rPh sb="6" eb="9">
      <t>ショウコウキ</t>
    </rPh>
    <rPh sb="9" eb="10">
      <t>マタ</t>
    </rPh>
    <rPh sb="11" eb="15">
      <t>ユウギシセツ</t>
    </rPh>
    <rPh sb="16" eb="17">
      <t>カン</t>
    </rPh>
    <rPh sb="19" eb="21">
      <t>ホウレイ</t>
    </rPh>
    <rPh sb="22" eb="24">
      <t>セコウ</t>
    </rPh>
    <rPh sb="24" eb="25">
      <t>カン</t>
    </rPh>
    <rPh sb="27" eb="31">
      <t>ジツムケイケン</t>
    </rPh>
    <rPh sb="33" eb="34">
      <t>ネン</t>
    </rPh>
    <rPh sb="34" eb="36">
      <t>イジョウ</t>
    </rPh>
    <phoneticPr fontId="3"/>
  </si>
  <si>
    <t>Ⅰ-⑧</t>
  </si>
  <si>
    <t>Ⅰ①～④までに掲げる者と同等以上の知識及び経験を有する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3"/>
  </si>
  <si>
    <t>Ⅰ①～④のいずれかの実務経験</t>
    <rPh sb="10" eb="12">
      <t>ジツム</t>
    </rPh>
    <rPh sb="12" eb="14">
      <t>ケイケン</t>
    </rPh>
    <phoneticPr fontId="3"/>
  </si>
  <si>
    <t>Ⅱ</t>
  </si>
  <si>
    <t>修了考査のみ受講
（Ａ～Ｃは記入の必要はありません。Ｄのみ記入してください）</t>
    <rPh sb="0" eb="2">
      <t>シュウリョウ</t>
    </rPh>
    <rPh sb="2" eb="4">
      <t>コウサ</t>
    </rPh>
    <rPh sb="6" eb="8">
      <t>ジュコウ</t>
    </rPh>
    <rPh sb="14" eb="16">
      <t>キニュウ</t>
    </rPh>
    <rPh sb="17" eb="19">
      <t>ヒツヨウ</t>
    </rPh>
    <rPh sb="29" eb="31">
      <t>キニュウ</t>
    </rPh>
    <phoneticPr fontId="3"/>
  </si>
  <si>
    <t>不要</t>
    <rPh sb="0" eb="2">
      <t>フヨウ</t>
    </rPh>
    <phoneticPr fontId="3"/>
  </si>
  <si>
    <t>Ⅲ</t>
  </si>
  <si>
    <t>聴講
（Ａ～Ｃは記入の必要はありません。Ｄのみ記入し、一級建築士又は二級建築士の資格者証を提出してください）</t>
    <rPh sb="0" eb="2">
      <t>チョウコウ</t>
    </rPh>
    <rPh sb="8" eb="10">
      <t>キニュウ</t>
    </rPh>
    <rPh sb="11" eb="13">
      <t>ヒツヨウ</t>
    </rPh>
    <rPh sb="23" eb="25">
      <t>キニュウ</t>
    </rPh>
    <rPh sb="27" eb="32">
      <t>イッキュウケンチクシ</t>
    </rPh>
    <rPh sb="32" eb="33">
      <t>マタ</t>
    </rPh>
    <rPh sb="34" eb="39">
      <t>ニキュウケンチクシ</t>
    </rPh>
    <rPh sb="40" eb="44">
      <t>シカクシャショウ</t>
    </rPh>
    <rPh sb="45" eb="47">
      <t>テイシュツ</t>
    </rPh>
    <phoneticPr fontId="3"/>
  </si>
  <si>
    <t>※②種別を選択したら、➁に対する③主な機種のみが選択できる。</t>
    <rPh sb="2" eb="4">
      <t>シュベツ</t>
    </rPh>
    <rPh sb="5" eb="7">
      <t>センタク</t>
    </rPh>
    <rPh sb="13" eb="14">
      <t>タイ</t>
    </rPh>
    <rPh sb="17" eb="18">
      <t>オモ</t>
    </rPh>
    <rPh sb="19" eb="21">
      <t>キシュ</t>
    </rPh>
    <rPh sb="24" eb="26">
      <t>センタク</t>
    </rPh>
    <phoneticPr fontId="3"/>
  </si>
  <si>
    <t>実務種別と種別機種</t>
    <rPh sb="0" eb="2">
      <t>ジツム</t>
    </rPh>
    <rPh sb="2" eb="4">
      <t>シュベツ</t>
    </rPh>
    <rPh sb="5" eb="7">
      <t>シュベツ</t>
    </rPh>
    <rPh sb="7" eb="9">
      <t>キシュ</t>
    </rPh>
    <phoneticPr fontId="3"/>
  </si>
  <si>
    <t>荷物用エレベーター</t>
    <rPh sb="0" eb="2">
      <t>ニモツ</t>
    </rPh>
    <rPh sb="2" eb="3">
      <t>ヨウ</t>
    </rPh>
    <phoneticPr fontId="2"/>
  </si>
  <si>
    <t>小荷物専用エレベーター</t>
    <rPh sb="0" eb="3">
      <t>コニモツ</t>
    </rPh>
    <rPh sb="3" eb="5">
      <t>センヨウ</t>
    </rPh>
    <phoneticPr fontId="2"/>
  </si>
  <si>
    <t>モノレール、子ども汽車</t>
    <rPh sb="6" eb="7">
      <t>コ</t>
    </rPh>
    <rPh sb="9" eb="11">
      <t>キシャ</t>
    </rPh>
    <phoneticPr fontId="2"/>
  </si>
  <si>
    <t>段差解消機</t>
    <rPh sb="0" eb="2">
      <t>ダンサ</t>
    </rPh>
    <rPh sb="2" eb="5">
      <t>カイショウキ</t>
    </rPh>
    <phoneticPr fontId="2"/>
  </si>
  <si>
    <t>メリーゴーランド</t>
  </si>
  <si>
    <t>いす式階段昇降機</t>
    <rPh sb="2" eb="3">
      <t>シキ</t>
    </rPh>
    <rPh sb="3" eb="8">
      <t>カイダンショウコウキ</t>
    </rPh>
    <phoneticPr fontId="2"/>
  </si>
  <si>
    <t>観覧車</t>
    <rPh sb="0" eb="3">
      <t>カンランシャ</t>
    </rPh>
    <phoneticPr fontId="2"/>
  </si>
  <si>
    <t>自動車運搬用エレベーター</t>
    <rPh sb="0" eb="3">
      <t>ジドウシャ</t>
    </rPh>
    <rPh sb="3" eb="5">
      <t>ウンパン</t>
    </rPh>
    <rPh sb="5" eb="6">
      <t>ヨウ</t>
    </rPh>
    <phoneticPr fontId="2"/>
  </si>
  <si>
    <t>オクトパス</t>
  </si>
  <si>
    <t>エスカレーター</t>
  </si>
  <si>
    <t>飛行塔</t>
    <rPh sb="0" eb="2">
      <t>ヒコウ</t>
    </rPh>
    <rPh sb="2" eb="3">
      <t>トウ</t>
    </rPh>
    <phoneticPr fontId="2"/>
  </si>
  <si>
    <t>観光用エレベーター</t>
    <rPh sb="0" eb="3">
      <t>カンコウヨウ</t>
    </rPh>
    <phoneticPr fontId="2"/>
  </si>
  <si>
    <t>ウォータースライダー</t>
  </si>
  <si>
    <t>その他（空欄にして印刷後、記入してください）</t>
    <phoneticPr fontId="2"/>
  </si>
  <si>
    <t>海賊船</t>
    <rPh sb="0" eb="3">
      <t>カイゾクセン</t>
    </rPh>
    <phoneticPr fontId="2"/>
  </si>
  <si>
    <t>その他（空欄にして印刷後、記入してください）</t>
    <rPh sb="2" eb="3">
      <t>タ</t>
    </rPh>
    <rPh sb="4" eb="6">
      <t>クウラン</t>
    </rPh>
    <rPh sb="9" eb="12">
      <t>インサツゴ</t>
    </rPh>
    <rPh sb="13" eb="15">
      <t>キニュウ</t>
    </rPh>
    <phoneticPr fontId="2"/>
  </si>
  <si>
    <t>【実務内容】</t>
    <rPh sb="1" eb="3">
      <t>ジツム</t>
    </rPh>
    <rPh sb="3" eb="5">
      <t>ナイヨウ</t>
    </rPh>
    <phoneticPr fontId="3"/>
  </si>
  <si>
    <t>設計</t>
    <rPh sb="0" eb="2">
      <t>セッケイ</t>
    </rPh>
    <phoneticPr fontId="2"/>
  </si>
  <si>
    <t>点検</t>
    <rPh sb="0" eb="2">
      <t>テンケン</t>
    </rPh>
    <phoneticPr fontId="3"/>
  </si>
  <si>
    <t>施工管理（現場監督）</t>
    <rPh sb="0" eb="4">
      <t>セコウカンリ</t>
    </rPh>
    <rPh sb="5" eb="9">
      <t>ゲンバカントク</t>
    </rPh>
    <phoneticPr fontId="3"/>
  </si>
  <si>
    <t>据付・ﾘﾆｭｰｱﾙ工事</t>
    <rPh sb="0" eb="2">
      <t>スエツケ</t>
    </rPh>
    <rPh sb="9" eb="11">
      <t>コウジ</t>
    </rPh>
    <phoneticPr fontId="3"/>
  </si>
  <si>
    <t>検査</t>
    <rPh sb="0" eb="2">
      <t>ケンサ</t>
    </rPh>
    <phoneticPr fontId="3"/>
  </si>
  <si>
    <t>【備考】</t>
    <rPh sb="1" eb="3">
      <t>ビコウ</t>
    </rPh>
    <phoneticPr fontId="3"/>
  </si>
  <si>
    <t>Ctrl + T にてテーブルとしてします。</t>
    <phoneticPr fontId="3"/>
  </si>
  <si>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3"/>
  </si>
  <si>
    <t>こちらのページを参考としました。</t>
    <rPh sb="8" eb="10">
      <t>サンコウ</t>
    </rPh>
    <phoneticPr fontId="3"/>
  </si>
  <si>
    <t>【Excel】これできたの?! 2段階/3段階ドロップダウンリスト★</t>
  </si>
  <si>
    <t>https://note.com/office_haru/n/n65c2e35f8fa5</t>
    <phoneticPr fontId="3"/>
  </si>
  <si>
    <t>令和●年●月●日</t>
    <rPh sb="0" eb="2">
      <t>レイワ</t>
    </rPh>
    <rPh sb="3" eb="4">
      <t>ネン</t>
    </rPh>
    <rPh sb="5" eb="6">
      <t>ガツ</t>
    </rPh>
    <rPh sb="7" eb="8">
      <t>ニチ</t>
    </rPh>
    <phoneticPr fontId="3"/>
  </si>
  <si>
    <t>有限会社昇降機ﾒﾝﾃﾅﾝｽ</t>
    <rPh sb="0" eb="4">
      <t>ユウゲンガイシャ</t>
    </rPh>
    <rPh sb="4" eb="7">
      <t>ショウコウキ</t>
    </rPh>
    <phoneticPr fontId="3"/>
  </si>
  <si>
    <t>Ｃ支店　Ｚ部</t>
    <rPh sb="1" eb="3">
      <t>シテン</t>
    </rPh>
    <rPh sb="5" eb="6">
      <t>ブ</t>
    </rPh>
    <phoneticPr fontId="3"/>
  </si>
  <si>
    <r>
      <rPr>
        <b/>
        <sz val="14"/>
        <color theme="1"/>
        <rFont val="ＭＳ Ｐゴシック"/>
        <family val="3"/>
        <charset val="128"/>
      </rPr>
      <t>　実務</t>
    </r>
    <r>
      <rPr>
        <b/>
        <sz val="14"/>
        <color rgb="FF000000"/>
        <rFont val="ＭＳ Ｐゴシック"/>
        <family val="3"/>
        <charset val="128"/>
      </rPr>
      <t>期間の合計</t>
    </r>
    <phoneticPr fontId="3"/>
  </si>
  <si>
    <t>昇降機　　太郎</t>
    <rPh sb="5" eb="7">
      <t>タロウ</t>
    </rPh>
    <phoneticPr fontId="3"/>
  </si>
  <si>
    <t>設備　花子</t>
    <rPh sb="0" eb="2">
      <t>セツビ</t>
    </rPh>
    <rPh sb="3" eb="5">
      <t>ハナコ</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</si>
  <si>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</si>
  <si>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</si>
  <si>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3"/>
  </si>
  <si>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3"/>
  </si>
  <si>
    <r>
      <rPr>
        <b/>
        <sz val="11"/>
        <color rgb="FF000000"/>
        <rFont val="ＭＳ Ｐゴシック"/>
        <family val="3"/>
        <charset val="128"/>
      </rPr>
      <t>Ｂ.実務経験の内容　</t>
    </r>
    <r>
      <rPr>
        <sz val="11"/>
        <color rgb="FF000000"/>
        <rFont val="ＭＳ Ｐゴシック"/>
        <family val="3"/>
        <charset val="128"/>
      </rPr>
      <t>(昇降機、遊戯施設に関する技術的な実務に限る）※申込案内「申込書」記入上の注意事項を参照。
　　　　</t>
    </r>
    <r>
      <rPr>
        <sz val="10"/>
        <color rgb="FF000000"/>
        <rFont val="ＭＳ Ｐゴシック"/>
        <family val="3"/>
        <charset val="128"/>
      </rPr>
      <t>※この欄に記載の勤務先名・</t>
    </r>
    <r>
      <rPr>
        <sz val="10"/>
        <color rgb="FFFF0000"/>
        <rFont val="ＭＳ Ｐゴシック"/>
        <family val="3"/>
        <charset val="128"/>
      </rPr>
      <t>実務</t>
    </r>
    <r>
      <rPr>
        <sz val="10"/>
        <color rgb="FF000000"/>
        <rFont val="ＭＳ Ｐゴシック"/>
        <family val="3"/>
        <charset val="128"/>
      </rPr>
      <t>期間は、「被保険者記録照会回答票」及び「労働者名簿」等により確認します。</t>
    </r>
    <phoneticPr fontId="3"/>
  </si>
  <si>
    <t>実務期間（和暦）</t>
  </si>
  <si>
    <t>令和８年●月●日</t>
    <rPh sb="0" eb="2">
      <t>レイワ</t>
    </rPh>
    <rPh sb="3" eb="4">
      <t>ネン</t>
    </rPh>
    <rPh sb="5" eb="6">
      <t>ガツ</t>
    </rPh>
    <rPh sb="7" eb="8">
      <t>ニチ</t>
    </rPh>
    <phoneticPr fontId="3"/>
  </si>
  <si>
    <t xml:space="preserve">                             理事長</t>
    <rPh sb="29" eb="32">
      <t>リジチョウ</t>
    </rPh>
    <phoneticPr fontId="3"/>
  </si>
  <si>
    <t>保守業務委託契約締結先</t>
    <rPh sb="0" eb="4">
      <t>ホシュギョウム</t>
    </rPh>
    <rPh sb="4" eb="6">
      <t>イタク</t>
    </rPh>
    <rPh sb="6" eb="8">
      <t>ケイヤク</t>
    </rPh>
    <rPh sb="8" eb="10">
      <t>テイケツ</t>
    </rPh>
    <rPh sb="10" eb="11">
      <t>サキ</t>
    </rPh>
    <phoneticPr fontId="3"/>
  </si>
  <si>
    <t>ＳＨサポート（個人事業主）</t>
    <rPh sb="7" eb="12">
      <t>コジンジギョウヌシ</t>
    </rPh>
    <phoneticPr fontId="3"/>
  </si>
  <si>
    <t>※受講区分を選択してください。ホームページの「④【参考】昇降機等の受講資格及び受講申込で提出する書類（早見表）】をご確認ください。</t>
    <rPh sb="1" eb="3">
      <t>ジュコウ</t>
    </rPh>
    <phoneticPr fontId="3"/>
  </si>
  <si>
    <r>
      <t>Ａ.学歴</t>
    </r>
    <r>
      <rPr>
        <b/>
        <sz val="9"/>
        <color theme="1"/>
        <rFont val="ＭＳ Ｐゴシック"/>
        <family val="3"/>
        <charset val="128"/>
      </rPr>
      <t>（義務教育を除き、全ての学歴を省略しないで正確に記入してください。※最終学歴が中学校の場合のみ中学校欄を記入してください。）</t>
    </r>
    <rPh sb="5" eb="7">
      <t>ギム</t>
    </rPh>
    <rPh sb="7" eb="9">
      <t>キョウイク</t>
    </rPh>
    <rPh sb="10" eb="11">
      <t>ノゾ</t>
    </rPh>
    <rPh sb="16" eb="18">
      <t>ガクレキ</t>
    </rPh>
    <rPh sb="19" eb="21">
      <t>ショウリャク</t>
    </rPh>
    <rPh sb="25" eb="27">
      <t>セイカク</t>
    </rPh>
    <rPh sb="28" eb="30">
      <t>キニュウ</t>
    </rPh>
    <rPh sb="38" eb="40">
      <t>サイシュウ</t>
    </rPh>
    <rPh sb="40" eb="42">
      <t>ガクレキ</t>
    </rPh>
    <rPh sb="43" eb="45">
      <t>チュウガク</t>
    </rPh>
    <rPh sb="45" eb="46">
      <t>コウ</t>
    </rPh>
    <rPh sb="47" eb="49">
      <t>バアイ</t>
    </rPh>
    <rPh sb="51" eb="54">
      <t>チュウガッコウ</t>
    </rPh>
    <rPh sb="54" eb="55">
      <t>ラン</t>
    </rPh>
    <rPh sb="56" eb="58">
      <t>キニュウ</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</si>
  <si>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※申込者本人が代表者の場合、証明を受けた第三者証明者との関係をご明記ください。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4" eb="46">
      <t>メイキ</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</si>
  <si>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3"/>
  </si>
  <si>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</si>
  <si>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</si>
  <si>
    <t>令和　　年　　月　　日</t>
    <rPh sb="0" eb="2">
      <t>レイワ</t>
    </rPh>
    <rPh sb="4" eb="5">
      <t>ネン</t>
    </rPh>
    <rPh sb="7" eb="8">
      <t>ツキ</t>
    </rPh>
    <rPh sb="10" eb="11">
      <t>ニチ</t>
    </rPh>
    <phoneticPr fontId="3"/>
  </si>
  <si>
    <r>
      <rPr>
        <b/>
        <sz val="11"/>
        <rFont val="ＭＳ Ｐゴシック"/>
        <family val="3"/>
        <charset val="128"/>
      </rPr>
      <t>Ｂ.実務経験の内容　</t>
    </r>
    <r>
      <rPr>
        <sz val="11"/>
        <rFont val="ＭＳ Ｐゴシック"/>
        <family val="3"/>
        <charset val="128"/>
      </rPr>
      <t>(昇降機、遊戯施設に関する技術的な実務に限る）※申込み案内「申込書」記入上の注意事項を参照。
　　　　</t>
    </r>
    <r>
      <rPr>
        <sz val="10"/>
        <rFont val="ＭＳ Ｐゴシック"/>
        <family val="3"/>
        <charset val="128"/>
      </rPr>
      <t>※この欄に記載の勤務先名・実務期間は、「被保険者記録照会回答票」及び「労働者名簿」等により確認します。</t>
    </r>
    <phoneticPr fontId="3"/>
  </si>
  <si>
    <t>※受講区分を選択してください。ホームページの「③【参考】昇降機等の受講資格及び受講申込で提出する書類（早見表）】をご確認ください。</t>
    <rPh sb="1" eb="3">
      <t>ジュコウ</t>
    </rPh>
    <phoneticPr fontId="3"/>
  </si>
  <si>
    <t>※受講区分を選択してください。申込み区分がわからない場合、ホームページの「③【参考】昇降機等の受講資格及び受講申込で提出する書類（早見表）】をご確認ください。</t>
    <rPh sb="1" eb="3">
      <t>ジュコウ</t>
    </rPh>
    <phoneticPr fontId="3"/>
  </si>
  <si>
    <r>
      <rPr>
        <b/>
        <sz val="11"/>
        <color theme="1"/>
        <rFont val="ＭＳ Ｐゴシック"/>
        <family val="3"/>
        <charset val="128"/>
      </rPr>
      <t>Ｂ.実務経験の内容　</t>
    </r>
    <r>
      <rPr>
        <sz val="11"/>
        <color theme="1"/>
        <rFont val="ＭＳ Ｐゴシック"/>
        <family val="3"/>
        <charset val="128"/>
      </rPr>
      <t>(昇降機、遊戯施設に関する技術的な実務に限る）※申込み案内「申込書」記入上の注意事項を参照。
　　　　</t>
    </r>
    <r>
      <rPr>
        <sz val="10"/>
        <color theme="1"/>
        <rFont val="ＭＳ Ｐゴシック"/>
        <family val="3"/>
        <charset val="128"/>
      </rPr>
      <t>※この欄に記載の勤務先名・実務期間は、「被保険者記録照会回答票」及び「労働者名簿」等により確認します。</t>
    </r>
    <phoneticPr fontId="3"/>
  </si>
  <si>
    <t>年数</t>
    <rPh sb="0" eb="2">
      <t>ネンスウスウ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</si>
</sst>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0_ "/>
    <numFmt numFmtId="184" formatCode="[$-411]ge\.m\.d;@"/>
    <numFmt numFmtId="185" formatCode="0_ "/>
    <numFmt numFmtId="188" formatCode="0_);[Red]\(0\)"/>
  </numFmts>
  <fonts count="41" x14ac:knownFonts="1">
    <font>
      <sz val="11"/>
      <color theme="1"/>
      <name val="游ゴシック"/>
      <family val="2"/>
      <charset val="128"/>
      <scheme val="minor"/>
    </font>
    <font>
      <sz val="11"/>
      <color theme="1"/>
      <name val="游ゴシック"/>
      <family val="2"/>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sz val="11"/>
      <color theme="1"/>
      <name val="Segoe UI Symbol"/>
      <family val="2"/>
    </font>
    <font>
      <sz val="11"/>
      <color theme="1"/>
      <name val="Calibri"/>
      <family val="2"/>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sz val="10"/>
      <color rgb="FFFF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8.5"/>
      <color theme="1"/>
      <name val="ＭＳ Ｐゴシック"/>
      <family val="3"/>
      <charset val="128"/>
    </font>
    <font>
      <u/>
      <sz val="11"/>
      <color theme="1"/>
      <name val="游ゴシック"/>
      <family val="2"/>
      <charset val="128"/>
      <scheme val="minor"/>
    </font>
    <font>
      <u/>
      <sz val="11"/>
      <color theme="1"/>
      <name val="游ゴシック"/>
      <family val="3"/>
      <charset val="128"/>
      <scheme val="minor"/>
    </font>
    <font>
      <b/>
      <sz val="11"/>
      <name val="ＭＳ Ｐゴシック"/>
      <family val="3"/>
      <charset val="128"/>
    </font>
    <font>
      <sz val="11"/>
      <name val="ＭＳ Ｐゴシック"/>
      <family val="3"/>
      <charset val="128"/>
    </font>
    <font>
      <sz val="10"/>
      <name val="ＭＳ Ｐゴシック"/>
      <family val="3"/>
      <charset val="128"/>
    </font>
    <font>
      <u/>
      <sz val="11"/>
      <color rgb="FF0070C0"/>
      <name val="游ゴシック"/>
      <family val="3"/>
      <charset val="128"/>
      <scheme val="minor"/>
    </font>
  </fonts>
  <fills count="8">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thin">
        <color indexed="64"/>
      </left>
      <right style="thin">
        <color indexed="64"/>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08">
    <xf numFmtId="0" fontId="0" fillId="0" borderId="0" xfId="0">
      <alignment vertical="center"/>
    </xf>
    <xf numFmtId="0" fontId="2" fillId="0" borderId="0" xfId="0" applyFont="1">
      <alignment vertical="center"/>
    </xf>
    <xf numFmtId="0" fontId="5" fillId="2" borderId="1" xfId="0" applyFont="1" applyFill="1" applyBorder="1" applyAlignment="1">
      <alignment horizontal="center" vertical="center"/>
    </xf>
    <xf numFmtId="0" fontId="2" fillId="0" borderId="0" xfId="0" applyFont="1" applyAlignment="1">
      <alignment horizontal="left" vertical="center" indent="5"/>
    </xf>
    <xf numFmtId="0" fontId="2" fillId="0" borderId="10" xfId="0" applyFont="1" applyBorder="1">
      <alignment vertical="center"/>
    </xf>
    <xf numFmtId="0" fontId="2" fillId="0" borderId="0" xfId="0" applyFont="1" applyAlignment="1">
      <alignment horizontal="center" vertical="center"/>
    </xf>
    <xf numFmtId="176" fontId="8" fillId="0" borderId="25" xfId="0" applyNumberFormat="1" applyFont="1" applyBorder="1" applyAlignment="1">
      <alignment horizontal="center" vertical="center" wrapText="1"/>
    </xf>
    <xf numFmtId="0" fontId="8" fillId="2" borderId="29" xfId="0" applyFont="1" applyFill="1" applyBorder="1" applyAlignment="1">
      <alignment horizontal="distributed" vertical="center" wrapText="1" justifyLastLine="1"/>
    </xf>
    <xf numFmtId="0" fontId="5" fillId="2" borderId="34" xfId="0" applyFont="1" applyFill="1" applyBorder="1" applyAlignment="1">
      <alignment horizontal="center" vertical="center"/>
    </xf>
    <xf numFmtId="0" fontId="8" fillId="2" borderId="37" xfId="0" applyFont="1" applyFill="1" applyBorder="1" applyAlignment="1">
      <alignment horizontal="distributed" vertical="center" wrapText="1" justifyLastLine="1"/>
    </xf>
    <xf numFmtId="0" fontId="9" fillId="0" borderId="0" xfId="0" applyFont="1" applyAlignment="1">
      <alignment horizontal="center" vertical="center" textRotation="255" shrinkToFit="1"/>
    </xf>
    <xf numFmtId="0" fontId="8" fillId="0" borderId="0" xfId="0" applyFont="1" applyAlignment="1">
      <alignment horizontal="distributed" vertical="center" wrapText="1" justifyLastLine="1"/>
    </xf>
    <xf numFmtId="0" fontId="8" fillId="0" borderId="0" xfId="0" applyFont="1" applyAlignment="1">
      <alignment horizontal="right" vertical="center"/>
    </xf>
    <xf numFmtId="0" fontId="9" fillId="0" borderId="0" xfId="0" applyFont="1" applyAlignment="1">
      <alignment horizontal="left" vertical="justify" wrapText="1"/>
    </xf>
    <xf numFmtId="0" fontId="9" fillId="0" borderId="0" xfId="0" applyFont="1" applyAlignment="1">
      <alignment horizontal="left" vertical="center"/>
    </xf>
    <xf numFmtId="0" fontId="5" fillId="2" borderId="45" xfId="0" applyFont="1" applyFill="1" applyBorder="1" applyAlignment="1">
      <alignment horizontal="center" vertical="center"/>
    </xf>
    <xf numFmtId="0" fontId="9" fillId="2" borderId="46" xfId="0" applyFont="1" applyFill="1" applyBorder="1">
      <alignmen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2" fillId="0" borderId="52" xfId="0" applyFont="1" applyBorder="1">
      <alignment vertical="center"/>
    </xf>
    <xf numFmtId="0" fontId="2" fillId="0" borderId="25" xfId="0" applyFont="1" applyBorder="1" applyAlignment="1">
      <alignment horizontal="center" vertical="center"/>
    </xf>
    <xf numFmtId="0" fontId="2" fillId="0" borderId="25" xfId="0" applyFont="1" applyBorder="1">
      <alignment vertical="center"/>
    </xf>
    <xf numFmtId="0" fontId="2" fillId="0" borderId="47" xfId="0" applyFont="1" applyBorder="1">
      <alignment vertical="center"/>
    </xf>
    <xf numFmtId="0" fontId="2" fillId="0" borderId="50" xfId="0" applyFont="1" applyBorder="1">
      <alignment vertical="center"/>
    </xf>
    <xf numFmtId="0" fontId="2" fillId="0" borderId="51" xfId="0" applyFont="1" applyBorder="1">
      <alignment vertical="center"/>
    </xf>
    <xf numFmtId="0" fontId="4" fillId="0" borderId="25" xfId="0" applyFont="1" applyBorder="1">
      <alignment vertical="center"/>
    </xf>
    <xf numFmtId="0" fontId="8"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0" fontId="11" fillId="0" borderId="25" xfId="0" applyFont="1" applyBorder="1">
      <alignment vertical="center"/>
    </xf>
    <xf numFmtId="0" fontId="11" fillId="0" borderId="25" xfId="0" applyFont="1" applyBorder="1" applyAlignment="1">
      <alignment horizontal="right" vertical="center"/>
    </xf>
    <xf numFmtId="0" fontId="14" fillId="0" borderId="0" xfId="0" applyFont="1" applyAlignment="1">
      <alignment horizontal="left" vertical="center" wrapText="1" indent="1"/>
    </xf>
    <xf numFmtId="0" fontId="13" fillId="0" borderId="25" xfId="0" applyFont="1" applyBorder="1" applyAlignment="1">
      <alignment horizontal="left" vertical="center"/>
    </xf>
    <xf numFmtId="0" fontId="13" fillId="0" borderId="2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25"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4" borderId="29" xfId="0" applyFont="1" applyFill="1" applyBorder="1" applyAlignment="1">
      <alignment horizontal="distributed" vertical="center" justifyLastLine="1"/>
    </xf>
    <xf numFmtId="0" fontId="8" fillId="4" borderId="5" xfId="0" applyFont="1" applyFill="1" applyBorder="1" applyAlignment="1">
      <alignment horizontal="center" vertical="center"/>
    </xf>
    <xf numFmtId="0" fontId="2" fillId="4" borderId="37" xfId="0" applyFont="1" applyFill="1" applyBorder="1" applyAlignment="1">
      <alignment horizontal="distributed" vertical="center" justifyLastLine="1"/>
    </xf>
    <xf numFmtId="0" fontId="8" fillId="4" borderId="2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3" xfId="0" applyFont="1" applyFill="1" applyBorder="1" applyAlignment="1">
      <alignment horizontal="center" vertical="center"/>
    </xf>
    <xf numFmtId="176" fontId="8" fillId="2" borderId="25" xfId="0" applyNumberFormat="1" applyFont="1" applyFill="1" applyBorder="1" applyAlignment="1">
      <alignment horizontal="center" vertical="center" wrapText="1"/>
    </xf>
    <xf numFmtId="178" fontId="8" fillId="2" borderId="26"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183" fontId="2" fillId="2" borderId="33"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0" fillId="2" borderId="1" xfId="0" applyFill="1" applyBorder="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left" vertical="center"/>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wrapText="1"/>
    </xf>
    <xf numFmtId="180" fontId="2" fillId="0" borderId="0" xfId="0" applyNumberFormat="1" applyFont="1" applyAlignment="1">
      <alignment horizontal="right" vertical="center"/>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0" fontId="13" fillId="0" borderId="0" xfId="0" applyFont="1" applyAlignment="1">
      <alignment horizontal="left" vertical="center" indent="2"/>
    </xf>
    <xf numFmtId="182" fontId="9" fillId="0" borderId="0" xfId="0" applyNumberFormat="1" applyFont="1" applyAlignment="1">
      <alignment horizontal="left" vertical="center"/>
    </xf>
    <xf numFmtId="180" fontId="2" fillId="0" borderId="0" xfId="0" applyNumberFormat="1" applyFont="1">
      <alignment vertical="center"/>
    </xf>
    <xf numFmtId="182" fontId="2" fillId="0" borderId="0" xfId="0" applyNumberFormat="1" applyFont="1">
      <alignment vertical="center"/>
    </xf>
    <xf numFmtId="180" fontId="2" fillId="2" borderId="42" xfId="0" applyNumberFormat="1" applyFont="1" applyFill="1" applyBorder="1" applyAlignment="1">
      <alignment horizontal="right" vertical="center"/>
    </xf>
    <xf numFmtId="181" fontId="2" fillId="2" borderId="30" xfId="0" applyNumberFormat="1" applyFont="1" applyFill="1" applyBorder="1" applyAlignment="1">
      <alignment horizontal="right" vertical="center"/>
    </xf>
    <xf numFmtId="182" fontId="2" fillId="2" borderId="27" xfId="0" applyNumberFormat="1" applyFont="1" applyFill="1" applyBorder="1" applyAlignment="1">
      <alignment horizontal="right" vertical="center"/>
    </xf>
    <xf numFmtId="0" fontId="16" fillId="4" borderId="13" xfId="0" applyFont="1" applyFill="1" applyBorder="1" applyAlignment="1">
      <alignment horizontal="center" vertical="center" shrinkToFit="1"/>
    </xf>
    <xf numFmtId="0" fontId="2" fillId="4" borderId="65" xfId="0" applyFont="1" applyFill="1" applyBorder="1" applyAlignment="1">
      <alignment horizontal="center" vertical="center" wrapText="1"/>
    </xf>
    <xf numFmtId="176" fontId="8" fillId="0" borderId="66" xfId="0" applyNumberFormat="1" applyFont="1" applyBorder="1" applyAlignment="1">
      <alignment horizontal="center" vertical="center" wrapText="1"/>
    </xf>
    <xf numFmtId="176" fontId="8" fillId="2" borderId="66" xfId="0" applyNumberFormat="1" applyFont="1" applyFill="1" applyBorder="1" applyAlignment="1">
      <alignment horizontal="center" vertical="center" wrapText="1"/>
    </xf>
    <xf numFmtId="0" fontId="8" fillId="0" borderId="66" xfId="0" applyFont="1" applyBorder="1" applyAlignment="1">
      <alignment horizontal="center" vertical="center" wrapText="1"/>
    </xf>
    <xf numFmtId="177" fontId="8" fillId="2" borderId="67" xfId="0" applyNumberFormat="1"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179" fontId="2" fillId="0" borderId="0" xfId="0" applyNumberFormat="1" applyFont="1" applyAlignment="1">
      <alignment horizontal="left" vertical="center"/>
    </xf>
    <xf numFmtId="57" fontId="2" fillId="0" borderId="0" xfId="0" applyNumberFormat="1" applyFont="1" applyAlignment="1">
      <alignment horizontal="left" vertical="center"/>
    </xf>
    <xf numFmtId="181" fontId="2" fillId="0" borderId="0" xfId="0" applyNumberFormat="1" applyFont="1">
      <alignment vertical="center"/>
    </xf>
    <xf numFmtId="0" fontId="4" fillId="0" borderId="0" xfId="0" applyFont="1" applyAlignment="1">
      <alignment horizontal="left" vertical="center"/>
    </xf>
    <xf numFmtId="184" fontId="2" fillId="0" borderId="0" xfId="0" applyNumberFormat="1" applyFont="1">
      <alignment vertical="center"/>
    </xf>
    <xf numFmtId="185" fontId="2" fillId="0" borderId="0" xfId="0" applyNumberFormat="1" applyFont="1">
      <alignment vertical="center"/>
    </xf>
    <xf numFmtId="0" fontId="0" fillId="3" borderId="1" xfId="0" applyFill="1" applyBorder="1" applyAlignment="1">
      <alignment horizontal="left" vertical="center"/>
    </xf>
    <xf numFmtId="0" fontId="2" fillId="4" borderId="63" xfId="0" applyFont="1" applyFill="1" applyBorder="1" applyAlignment="1">
      <alignment horizontal="left" vertical="center"/>
    </xf>
    <xf numFmtId="0" fontId="2" fillId="0" borderId="24" xfId="0" applyFont="1" applyBorder="1" applyAlignment="1">
      <alignment horizontal="right" vertical="center" indent="1"/>
    </xf>
    <xf numFmtId="0" fontId="2" fillId="0" borderId="0" xfId="0" applyFont="1" applyAlignment="1">
      <alignment horizontal="right" vertical="center" indent="1"/>
    </xf>
    <xf numFmtId="0" fontId="2" fillId="0" borderId="25" xfId="0" applyFont="1" applyBorder="1" applyAlignment="1">
      <alignment horizontal="right" vertical="center" indent="1"/>
    </xf>
    <xf numFmtId="0" fontId="20" fillId="0" borderId="0" xfId="0" applyFont="1">
      <alignment vertical="center"/>
    </xf>
    <xf numFmtId="0" fontId="8" fillId="2" borderId="21" xfId="0" applyFont="1" applyFill="1" applyBorder="1" applyAlignment="1">
      <alignment horizontal="center" vertical="center" shrinkToFit="1"/>
    </xf>
    <xf numFmtId="0" fontId="21" fillId="0" borderId="0" xfId="0" applyFont="1">
      <alignment vertical="center"/>
    </xf>
    <xf numFmtId="0" fontId="21" fillId="7" borderId="68" xfId="0" applyFont="1" applyFill="1" applyBorder="1">
      <alignment vertical="center"/>
    </xf>
    <xf numFmtId="0" fontId="21" fillId="0" borderId="68" xfId="0" applyFont="1" applyBorder="1">
      <alignment vertical="center"/>
    </xf>
    <xf numFmtId="0" fontId="23" fillId="0" borderId="0" xfId="1" applyFont="1">
      <alignment vertical="center"/>
    </xf>
    <xf numFmtId="0" fontId="22" fillId="6" borderId="0" xfId="0" applyFont="1" applyFill="1">
      <alignment vertical="center"/>
    </xf>
    <xf numFmtId="0" fontId="5" fillId="0" borderId="0" xfId="0" applyFont="1">
      <alignment vertical="center"/>
    </xf>
    <xf numFmtId="0" fontId="16" fillId="4" borderId="13" xfId="0" applyFont="1" applyFill="1" applyBorder="1" applyAlignment="1" applyProtection="1">
      <alignment horizontal="center" vertical="center" shrinkToFit="1"/>
      <protection locked="0"/>
    </xf>
    <xf numFmtId="0" fontId="2" fillId="4" borderId="53" xfId="0" applyFont="1" applyFill="1" applyBorder="1" applyAlignment="1" applyProtection="1">
      <alignment horizontal="center" vertical="center"/>
      <protection locked="0"/>
    </xf>
    <xf numFmtId="0" fontId="2" fillId="4" borderId="29" xfId="0" applyFont="1" applyFill="1" applyBorder="1" applyAlignment="1" applyProtection="1">
      <alignment horizontal="distributed" vertical="center" justifyLastLine="1"/>
      <protection locked="0"/>
    </xf>
    <xf numFmtId="0" fontId="8" fillId="4" borderId="5" xfId="0" applyFont="1" applyFill="1" applyBorder="1" applyAlignment="1" applyProtection="1">
      <alignment horizontal="center" vertical="center"/>
      <protection locked="0"/>
    </xf>
    <xf numFmtId="0" fontId="2" fillId="4" borderId="37" xfId="0" applyFont="1" applyFill="1" applyBorder="1" applyAlignment="1" applyProtection="1">
      <alignment horizontal="distributed" vertical="center" justifyLastLine="1"/>
      <protection locked="0"/>
    </xf>
    <xf numFmtId="0" fontId="8" fillId="4" borderId="21" xfId="0" applyFont="1" applyFill="1" applyBorder="1" applyAlignment="1" applyProtection="1">
      <alignment horizontal="center" vertical="center"/>
      <protection locked="0"/>
    </xf>
    <xf numFmtId="0" fontId="2" fillId="4" borderId="6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63" xfId="0" applyFont="1" applyFill="1" applyBorder="1" applyAlignment="1" applyProtection="1">
      <alignment horizontal="left" vertical="center"/>
      <protection locked="0"/>
    </xf>
    <xf numFmtId="0" fontId="2" fillId="0" borderId="24" xfId="0" applyFont="1" applyBorder="1" applyAlignment="1" applyProtection="1">
      <alignment horizontal="right" vertical="center" indent="1"/>
      <protection locked="0"/>
    </xf>
    <xf numFmtId="0" fontId="8" fillId="0" borderId="0" xfId="0" applyFont="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3" fillId="0" borderId="0" xfId="0" applyFont="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34" fillId="0" borderId="0" xfId="0" applyFont="1" applyAlignment="1">
      <alignment horizontal="left" vertical="center" wrapText="1"/>
    </xf>
    <xf numFmtId="0" fontId="2" fillId="2" borderId="57" xfId="0" applyFont="1" applyFill="1" applyBorder="1" applyAlignment="1">
      <alignment horizontal="distributed" vertical="center" justifyLastLine="1"/>
    </xf>
    <xf numFmtId="0" fontId="2" fillId="2" borderId="58" xfId="0" applyFont="1" applyFill="1" applyBorder="1" applyAlignment="1">
      <alignment horizontal="distributed" vertical="center" justifyLastLine="1"/>
    </xf>
    <xf numFmtId="0" fontId="24" fillId="5" borderId="50" xfId="0" applyFont="1" applyFill="1" applyBorder="1" applyAlignment="1">
      <alignment horizontal="left" vertical="center" wrapText="1"/>
    </xf>
    <xf numFmtId="0" fontId="24" fillId="5" borderId="0" xfId="0" applyFont="1" applyFill="1" applyAlignment="1">
      <alignment horizontal="left" vertical="center" wrapText="1"/>
    </xf>
    <xf numFmtId="0" fontId="12" fillId="0" borderId="0" xfId="0" applyFont="1" applyAlignment="1">
      <alignment horizontal="right" vertical="center" wrapText="1"/>
    </xf>
    <xf numFmtId="0" fontId="12" fillId="0" borderId="51" xfId="0" applyFont="1" applyBorder="1" applyAlignment="1">
      <alignment horizontal="right" vertical="center"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8"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28"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8" fillId="2" borderId="69" xfId="0" applyFont="1" applyFill="1" applyBorder="1" applyAlignment="1">
      <alignment horizontal="center" vertical="center" wrapText="1" justifyLastLine="1"/>
    </xf>
    <xf numFmtId="0" fontId="8" fillId="2" borderId="21" xfId="0" applyFont="1" applyFill="1" applyBorder="1" applyAlignment="1">
      <alignment horizontal="center" vertical="center" wrapText="1" justifyLastLine="1"/>
    </xf>
    <xf numFmtId="0" fontId="9"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8" fillId="0" borderId="40"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2" borderId="30" xfId="0" applyFont="1" applyFill="1" applyBorder="1" applyAlignment="1">
      <alignment horizontal="center" vertical="center" wrapText="1"/>
    </xf>
    <xf numFmtId="0" fontId="8" fillId="2" borderId="30" xfId="0" applyFont="1" applyFill="1" applyBorder="1" applyAlignment="1">
      <alignment horizontal="center" vertical="center"/>
    </xf>
    <xf numFmtId="0" fontId="9" fillId="2" borderId="36" xfId="0" applyFont="1" applyFill="1" applyBorder="1" applyAlignment="1">
      <alignment horizontal="center" vertical="center" textRotation="255" wrapText="1" shrinkToFit="1"/>
    </xf>
    <xf numFmtId="0" fontId="9" fillId="2" borderId="20" xfId="0" applyFont="1" applyFill="1" applyBorder="1" applyAlignment="1">
      <alignment horizontal="center" vertical="center" textRotation="255" shrinkToFit="1"/>
    </xf>
    <xf numFmtId="0" fontId="8" fillId="0" borderId="38"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4" borderId="4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9" fillId="2" borderId="28" xfId="0" applyFont="1" applyFill="1" applyBorder="1" applyAlignment="1">
      <alignment horizontal="center" vertical="center" textRotation="255" wrapText="1" shrinkToFit="1"/>
    </xf>
    <xf numFmtId="0" fontId="8" fillId="4" borderId="30" xfId="0" applyFont="1" applyFill="1" applyBorder="1" applyAlignment="1" applyProtection="1">
      <alignment horizontal="center" vertical="center" wrapText="1"/>
      <protection locked="0"/>
    </xf>
    <xf numFmtId="0" fontId="9" fillId="2" borderId="61" xfId="0" applyFont="1" applyFill="1" applyBorder="1" applyAlignment="1">
      <alignment horizontal="center" vertical="center"/>
    </xf>
    <xf numFmtId="0" fontId="9" fillId="2" borderId="4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8" fillId="4" borderId="15" xfId="0" applyFont="1" applyFill="1" applyBorder="1" applyAlignment="1" applyProtection="1">
      <alignment horizontal="left" vertical="center" wrapText="1"/>
      <protection locked="0"/>
    </xf>
    <xf numFmtId="0" fontId="8" fillId="4" borderId="62" xfId="0" applyFont="1" applyFill="1" applyBorder="1" applyAlignment="1" applyProtection="1">
      <alignment horizontal="left" vertical="center" wrapText="1"/>
      <protection locked="0"/>
    </xf>
    <xf numFmtId="0" fontId="8" fillId="4" borderId="55" xfId="0" applyFont="1" applyFill="1" applyBorder="1" applyAlignment="1" applyProtection="1">
      <alignment horizontal="left" vertical="center" wrapText="1" shrinkToFit="1"/>
      <protection locked="0"/>
    </xf>
    <xf numFmtId="0" fontId="8" fillId="4" borderId="56" xfId="0" applyFont="1" applyFill="1" applyBorder="1" applyAlignment="1" applyProtection="1">
      <alignment horizontal="left" vertical="center" wrapText="1" shrinkToFit="1"/>
      <protection locked="0"/>
    </xf>
    <xf numFmtId="179" fontId="2" fillId="0" borderId="40" xfId="0" applyNumberFormat="1" applyFont="1" applyBorder="1" applyAlignment="1" applyProtection="1">
      <alignment horizontal="center" vertical="center" wrapText="1"/>
      <protection locked="0"/>
    </xf>
    <xf numFmtId="179" fontId="2" fillId="0" borderId="41" xfId="0" applyNumberFormat="1" applyFont="1" applyBorder="1" applyAlignment="1" applyProtection="1">
      <alignment horizontal="center" vertical="center" wrapText="1"/>
      <protection locked="0"/>
    </xf>
    <xf numFmtId="179" fontId="2" fillId="0" borderId="54" xfId="0" applyNumberFormat="1" applyFont="1" applyBorder="1" applyAlignment="1" applyProtection="1">
      <alignment horizontal="center" vertical="center" wrapText="1"/>
      <protection locked="0"/>
    </xf>
    <xf numFmtId="179" fontId="2" fillId="2" borderId="2" xfId="0" applyNumberFormat="1" applyFont="1" applyFill="1" applyBorder="1" applyAlignment="1">
      <alignment horizontal="center" vertical="center" wrapText="1"/>
    </xf>
    <xf numFmtId="179" fontId="2" fillId="2" borderId="0" xfId="0" applyNumberFormat="1" applyFont="1" applyFill="1" applyAlignment="1">
      <alignment horizontal="center" vertical="center" wrapText="1"/>
    </xf>
    <xf numFmtId="179" fontId="2" fillId="2" borderId="9" xfId="0" applyNumberFormat="1" applyFont="1" applyFill="1" applyBorder="1" applyAlignment="1">
      <alignment horizontal="center" vertical="center" wrapText="1"/>
    </xf>
    <xf numFmtId="0" fontId="38" fillId="2" borderId="14"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1" xfId="0" applyFont="1" applyFill="1" applyBorder="1" applyAlignment="1">
      <alignment horizontal="center" vertical="center"/>
    </xf>
    <xf numFmtId="0" fontId="15" fillId="2" borderId="1" xfId="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64"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182" fontId="2" fillId="2" borderId="42" xfId="0" applyNumberFormat="1" applyFont="1" applyFill="1" applyBorder="1" applyAlignment="1">
      <alignment horizontal="center" vertical="center"/>
    </xf>
    <xf numFmtId="182" fontId="2" fillId="2" borderId="30" xfId="0" applyNumberFormat="1" applyFont="1" applyFill="1" applyBorder="1" applyAlignment="1">
      <alignment horizontal="center" vertical="center"/>
    </xf>
    <xf numFmtId="182" fontId="2" fillId="2" borderId="27" xfId="0" applyNumberFormat="1" applyFont="1" applyFill="1" applyBorder="1" applyAlignment="1">
      <alignment horizontal="center" vertical="center"/>
    </xf>
    <xf numFmtId="0" fontId="2" fillId="0" borderId="21" xfId="0" applyFont="1" applyBorder="1" applyAlignment="1" applyProtection="1">
      <alignment horizontal="left" vertical="center" wrapText="1"/>
      <protection locked="0"/>
    </xf>
    <xf numFmtId="0" fontId="5" fillId="2" borderId="44" xfId="0" applyFont="1" applyFill="1" applyBorder="1" applyAlignment="1">
      <alignment horizontal="right" vertical="center" wrapText="1" indent="1"/>
    </xf>
    <xf numFmtId="0" fontId="5" fillId="2" borderId="32" xfId="0" applyFont="1" applyFill="1" applyBorder="1" applyAlignment="1">
      <alignment horizontal="right" vertical="center" wrapText="1" indent="1"/>
    </xf>
    <xf numFmtId="0" fontId="5" fillId="2" borderId="33" xfId="0" applyFont="1" applyFill="1" applyBorder="1" applyAlignment="1">
      <alignment horizontal="right" vertical="center" wrapText="1" indent="1"/>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179" fontId="25" fillId="0" borderId="24" xfId="0" applyNumberFormat="1" applyFont="1" applyBorder="1" applyAlignment="1" applyProtection="1">
      <alignment horizontal="center" vertical="center"/>
      <protection locked="0"/>
    </xf>
    <xf numFmtId="179" fontId="25" fillId="0" borderId="25" xfId="0" applyNumberFormat="1" applyFont="1" applyBorder="1" applyAlignment="1" applyProtection="1">
      <alignment horizontal="center" vertical="center"/>
      <protection locked="0"/>
    </xf>
    <xf numFmtId="179" fontId="25" fillId="0" borderId="26" xfId="0" applyNumberFormat="1" applyFont="1" applyBorder="1" applyAlignment="1" applyProtection="1">
      <alignment horizontal="center" vertical="center"/>
      <protection locked="0"/>
    </xf>
    <xf numFmtId="0" fontId="13" fillId="0" borderId="52" xfId="0" applyFont="1" applyBorder="1" applyAlignment="1" applyProtection="1">
      <alignment horizontal="left" vertical="center" indent="2"/>
      <protection locked="0"/>
    </xf>
    <xf numFmtId="0" fontId="13" fillId="0" borderId="25" xfId="0" applyFont="1" applyBorder="1" applyAlignment="1" applyProtection="1">
      <alignment horizontal="left" vertical="center" indent="2"/>
      <protection locked="0"/>
    </xf>
    <xf numFmtId="0" fontId="13" fillId="0" borderId="47" xfId="0" applyFont="1" applyBorder="1" applyAlignment="1" applyProtection="1">
      <alignment horizontal="left" vertical="center" indent="2"/>
      <protection locked="0"/>
    </xf>
    <xf numFmtId="0" fontId="5" fillId="2" borderId="48" xfId="0" applyFont="1" applyFill="1" applyBorder="1" applyAlignment="1">
      <alignment horizontal="left" vertical="center" wrapText="1"/>
    </xf>
    <xf numFmtId="0" fontId="2" fillId="2" borderId="41" xfId="0" applyFont="1" applyFill="1" applyBorder="1" applyAlignment="1">
      <alignment horizontal="left" vertical="center"/>
    </xf>
    <xf numFmtId="0" fontId="2" fillId="2" borderId="49" xfId="0" applyFont="1" applyFill="1" applyBorder="1" applyAlignment="1">
      <alignment horizontal="lef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4" fillId="0" borderId="0" xfId="0" applyFont="1" applyAlignment="1">
      <alignment horizontal="center" vertical="center" wrapText="1"/>
    </xf>
    <xf numFmtId="0" fontId="32" fillId="0" borderId="25" xfId="0" applyFont="1" applyBorder="1" applyAlignment="1">
      <alignment horizontal="left" vertical="center" indent="1"/>
    </xf>
    <xf numFmtId="179" fontId="8"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48" xfId="0" applyFont="1" applyFill="1" applyBorder="1" applyAlignment="1">
      <alignment horizontal="left" vertical="center"/>
    </xf>
    <xf numFmtId="0" fontId="31" fillId="2" borderId="4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180" fontId="10" fillId="2" borderId="40" xfId="0" applyNumberFormat="1" applyFont="1" applyFill="1" applyBorder="1" applyAlignment="1">
      <alignment horizontal="center" vertical="center" shrinkToFit="1"/>
    </xf>
    <xf numFmtId="180" fontId="10" fillId="2" borderId="41" xfId="0" applyNumberFormat="1" applyFont="1" applyFill="1" applyBorder="1" applyAlignment="1">
      <alignment horizontal="center" vertical="center" shrinkToFit="1"/>
    </xf>
    <xf numFmtId="182" fontId="8" fillId="2" borderId="41" xfId="0" applyNumberFormat="1" applyFont="1" applyFill="1" applyBorder="1" applyAlignment="1">
      <alignment horizontal="center" vertical="center"/>
    </xf>
    <xf numFmtId="182" fontId="8" fillId="2" borderId="49" xfId="0" applyNumberFormat="1" applyFont="1" applyFill="1" applyBorder="1" applyAlignment="1">
      <alignment horizontal="center" vertical="center"/>
    </xf>
    <xf numFmtId="180" fontId="10" fillId="2" borderId="24" xfId="0" applyNumberFormat="1" applyFont="1" applyFill="1" applyBorder="1" applyAlignment="1">
      <alignment horizontal="center" vertical="center" shrinkToFit="1"/>
    </xf>
    <xf numFmtId="180" fontId="10" fillId="2" borderId="25" xfId="0" applyNumberFormat="1"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2" fillId="2" borderId="48" xfId="0" applyFont="1" applyFill="1" applyBorder="1" applyAlignment="1">
      <alignment horizontal="left" vertical="center" wrapText="1"/>
    </xf>
    <xf numFmtId="0" fontId="13" fillId="0" borderId="52" xfId="0" applyFont="1" applyBorder="1" applyAlignment="1">
      <alignment horizontal="left" vertical="center" indent="2"/>
    </xf>
    <xf numFmtId="0" fontId="13" fillId="0" borderId="25" xfId="0" applyFont="1" applyBorder="1" applyAlignment="1">
      <alignment horizontal="left" vertical="center" indent="2"/>
    </xf>
    <xf numFmtId="0" fontId="13" fillId="0" borderId="47" xfId="0" applyFont="1" applyBorder="1" applyAlignment="1">
      <alignment horizontal="left" vertical="center" indent="2"/>
    </xf>
    <xf numFmtId="0" fontId="2" fillId="0" borderId="21" xfId="0" applyFont="1" applyBorder="1" applyAlignment="1">
      <alignment horizontal="left" vertical="center" wrapText="1"/>
    </xf>
    <xf numFmtId="179" fontId="25" fillId="0" borderId="24" xfId="0" applyNumberFormat="1" applyFont="1" applyBorder="1" applyAlignment="1">
      <alignment horizontal="center" vertical="center"/>
    </xf>
    <xf numFmtId="179" fontId="25" fillId="0" borderId="25" xfId="0" applyNumberFormat="1" applyFont="1" applyBorder="1" applyAlignment="1">
      <alignment horizontal="center" vertical="center"/>
    </xf>
    <xf numFmtId="179" fontId="25" fillId="0" borderId="26" xfId="0" applyNumberFormat="1" applyFont="1" applyBorder="1" applyAlignment="1">
      <alignment horizontal="center" vertical="center"/>
    </xf>
    <xf numFmtId="179" fontId="8" fillId="0" borderId="0" xfId="0" applyNumberFormat="1" applyFont="1" applyAlignment="1">
      <alignment horizontal="left" vertical="center" wrapText="1"/>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40" xfId="0" applyFont="1" applyBorder="1" applyAlignment="1">
      <alignment horizontal="left" vertical="center" wrapText="1"/>
    </xf>
    <xf numFmtId="0" fontId="2" fillId="0" borderId="54"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4" borderId="15"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8" fillId="4" borderId="55" xfId="0" applyFont="1" applyFill="1" applyBorder="1" applyAlignment="1">
      <alignment horizontal="left" vertical="center" wrapText="1" shrinkToFit="1"/>
    </xf>
    <xf numFmtId="0" fontId="8" fillId="4" borderId="56" xfId="0" applyFont="1" applyFill="1" applyBorder="1" applyAlignment="1">
      <alignment horizontal="left" vertical="center" wrapText="1" shrinkToFit="1"/>
    </xf>
    <xf numFmtId="179" fontId="2" fillId="0" borderId="40" xfId="0" applyNumberFormat="1" applyFont="1" applyBorder="1" applyAlignment="1">
      <alignment horizontal="center" vertical="center" wrapText="1"/>
    </xf>
    <xf numFmtId="179" fontId="2" fillId="0" borderId="41" xfId="0" applyNumberFormat="1" applyFont="1" applyBorder="1" applyAlignment="1">
      <alignment horizontal="center" vertical="center" wrapText="1"/>
    </xf>
    <xf numFmtId="179" fontId="2" fillId="0" borderId="54" xfId="0" applyNumberFormat="1" applyFont="1" applyBorder="1" applyAlignment="1">
      <alignment horizontal="center" vertical="center" wrapText="1"/>
    </xf>
    <xf numFmtId="179" fontId="2" fillId="0" borderId="24" xfId="0" applyNumberFormat="1" applyFont="1" applyBorder="1" applyAlignment="1">
      <alignment horizontal="center" vertical="center"/>
    </xf>
    <xf numFmtId="179" fontId="2" fillId="0" borderId="25" xfId="0" applyNumberFormat="1" applyFont="1" applyBorder="1" applyAlignment="1">
      <alignment horizontal="center" vertical="center"/>
    </xf>
    <xf numFmtId="179" fontId="2" fillId="0" borderId="26" xfId="0" applyNumberFormat="1" applyFont="1" applyBorder="1" applyAlignment="1">
      <alignment horizontal="center" vertical="center"/>
    </xf>
    <xf numFmtId="0" fontId="8" fillId="0" borderId="38" xfId="0" applyFont="1" applyBorder="1" applyAlignment="1">
      <alignment horizontal="left" vertical="center" wrapText="1"/>
    </xf>
    <xf numFmtId="0" fontId="8" fillId="0" borderId="6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54" xfId="0" applyFont="1" applyBorder="1" applyAlignment="1">
      <alignment horizontal="left" vertical="center" wrapText="1"/>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8" fillId="4" borderId="42" xfId="0" applyFont="1" applyFill="1" applyBorder="1" applyAlignment="1">
      <alignment horizontal="center" vertical="center" wrapText="1"/>
    </xf>
    <xf numFmtId="0" fontId="8" fillId="4" borderId="27" xfId="0" applyFont="1" applyFill="1" applyBorder="1" applyAlignment="1">
      <alignment horizontal="center" vertical="center"/>
    </xf>
    <xf numFmtId="0" fontId="8" fillId="0" borderId="22" xfId="0" applyFont="1" applyBorder="1" applyAlignment="1">
      <alignment horizontal="left" vertical="center" wrapText="1"/>
    </xf>
    <xf numFmtId="0" fontId="8" fillId="0" borderId="59" xfId="0" applyFont="1" applyBorder="1" applyAlignment="1">
      <alignment horizontal="left" vertical="center" wrapText="1"/>
    </xf>
    <xf numFmtId="0" fontId="8" fillId="0" borderId="23" xfId="0" applyFont="1" applyBorder="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8" fillId="4" borderId="30"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35" fillId="2" borderId="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2" fillId="0" borderId="0" xfId="0" applyFont="1" applyAlignment="1">
      <alignment horizontal="left" vertical="center"/>
    </xf>
    <xf numFmtId="0" fontId="2" fillId="0" borderId="52" xfId="0" applyFont="1" applyBorder="1" applyAlignment="1">
      <alignment horizontal="left" vertical="center" indent="2"/>
    </xf>
    <xf numFmtId="0" fontId="2" fillId="0" borderId="25" xfId="0" applyFont="1" applyBorder="1" applyAlignment="1">
      <alignment horizontal="left" vertical="center" indent="2"/>
    </xf>
    <xf numFmtId="0" fontId="2" fillId="0" borderId="47" xfId="0" applyFont="1" applyBorder="1" applyAlignment="1">
      <alignment horizontal="left" vertical="center" indent="2"/>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40" fillId="2" borderId="1" xfId="1" applyFont="1" applyFill="1" applyBorder="1" applyAlignment="1">
      <alignment horizontal="center" vertical="center" wrapText="1"/>
    </xf>
    <xf numFmtId="0" fontId="8" fillId="4" borderId="72"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2" xfId="0" applyFont="1" applyFill="1" applyBorder="1" applyAlignment="1">
      <alignment horizontal="left" vertical="center" wrapText="1" shrinkToFit="1"/>
    </xf>
    <xf numFmtId="0" fontId="8" fillId="4" borderId="58" xfId="0" applyFont="1" applyFill="1" applyBorder="1" applyAlignment="1">
      <alignment horizontal="left" vertical="center" wrapText="1" shrinkToFit="1"/>
    </xf>
    <xf numFmtId="0" fontId="8" fillId="4" borderId="55" xfId="0" applyFont="1" applyFill="1" applyBorder="1" applyAlignment="1">
      <alignment horizontal="left" vertical="center" wrapText="1"/>
    </xf>
    <xf numFmtId="185" fontId="8" fillId="0" borderId="66" xfId="0" applyNumberFormat="1" applyFont="1" applyBorder="1" applyAlignment="1" applyProtection="1">
      <alignment horizontal="center" vertical="center" wrapText="1"/>
      <protection locked="0"/>
    </xf>
    <xf numFmtId="185" fontId="8" fillId="0" borderId="25" xfId="0" applyNumberFormat="1" applyFont="1" applyBorder="1" applyAlignment="1" applyProtection="1">
      <alignment horizontal="center" vertical="center" wrapText="1"/>
      <protection locked="0"/>
    </xf>
    <xf numFmtId="188" fontId="8" fillId="0" borderId="66" xfId="0" applyNumberFormat="1" applyFont="1" applyBorder="1" applyAlignment="1" applyProtection="1">
      <alignment horizontal="center" vertical="center" wrapText="1"/>
      <protection locked="0"/>
    </xf>
    <xf numFmtId="188" fontId="8" fillId="0" borderId="25" xfId="0" applyNumberFormat="1" applyFont="1" applyBorder="1" applyAlignment="1" applyProtection="1">
      <alignment horizontal="center" vertical="center" wrapText="1"/>
      <protection locked="0"/>
    </xf>
  </cellXfs>
  <cellStyles count="2">
    <cellStyle name="ハイパーリンク" xfId="1" builtinId="8"/>
    <cellStyle name="標準" xfId="0" builtinId="0"/>
  </cellStyles>
  <dxfs count="8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0CA9FF5-42A3-4CBD-92AA-5BFA71DC5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18669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65566E23-CB9C-48FD-A053-D1917B7AD1F2}"/>
            </a:ext>
          </a:extLst>
        </xdr:cNvPr>
        <xdr:cNvSpPr txBox="1"/>
      </xdr:nvSpPr>
      <xdr:spPr>
        <a:xfrm>
          <a:off x="5377815" y="396621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D551DC98-A0B6-4863-9FF6-5B2C9543128E}"/>
            </a:ext>
          </a:extLst>
        </xdr:cNvPr>
        <xdr:cNvSpPr txBox="1"/>
      </xdr:nvSpPr>
      <xdr:spPr>
        <a:xfrm>
          <a:off x="8305137" y="22222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7048E40-F6CB-44FB-9813-2A723D035732}"/>
            </a:ext>
          </a:extLst>
        </xdr:cNvPr>
        <xdr:cNvGrpSpPr/>
      </xdr:nvGrpSpPr>
      <xdr:grpSpPr>
        <a:xfrm>
          <a:off x="9616855" y="304223"/>
          <a:ext cx="1941362" cy="738561"/>
          <a:chOff x="9699159" y="750312"/>
          <a:chExt cx="1939693" cy="737056"/>
        </a:xfrm>
      </xdr:grpSpPr>
      <xdr:sp macro="" textlink="">
        <xdr:nvSpPr>
          <xdr:cNvPr id="6" name="Text Box 11">
            <a:extLst>
              <a:ext uri="{FF2B5EF4-FFF2-40B4-BE49-F238E27FC236}">
                <a16:creationId xmlns:a16="http://schemas.microsoft.com/office/drawing/2014/main" id="{7BD437EE-5721-1AEC-441C-869B3164ECC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4942B2D-8ECE-1156-AFA0-F430C90580E4}"/>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D33DF81-AE33-B088-5FE4-A697B55166D1}"/>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4C624A36-77D0-AA59-D03C-BA8F3AD9CEFB}"/>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C3F79CDE-225F-49EF-9D1F-5189205090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381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2A58B0C4-D744-43D9-808A-5047C2A46579}"/>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0B19441E-F265-4BC8-B07E-97C2285DE464}"/>
            </a:ext>
          </a:extLst>
        </xdr:cNvPr>
        <xdr:cNvSpPr txBox="1"/>
      </xdr:nvSpPr>
      <xdr:spPr>
        <a:xfrm>
          <a:off x="830513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0A20560-EBF8-4ADB-AFD3-FEBF5DC78226}"/>
            </a:ext>
          </a:extLst>
        </xdr:cNvPr>
        <xdr:cNvGrpSpPr/>
      </xdr:nvGrpSpPr>
      <xdr:grpSpPr>
        <a:xfrm>
          <a:off x="9625604" y="300084"/>
          <a:ext cx="1943243" cy="741289"/>
          <a:chOff x="9699159" y="750312"/>
          <a:chExt cx="1939693" cy="737056"/>
        </a:xfrm>
      </xdr:grpSpPr>
      <xdr:sp macro="" textlink="">
        <xdr:nvSpPr>
          <xdr:cNvPr id="6" name="Text Box 11">
            <a:extLst>
              <a:ext uri="{FF2B5EF4-FFF2-40B4-BE49-F238E27FC236}">
                <a16:creationId xmlns:a16="http://schemas.microsoft.com/office/drawing/2014/main" id="{4EC1CF84-5A40-49CF-3104-8463F6E2E62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105F79B7-3BE4-6F5E-42F8-0D63101B689E}"/>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5C8FE3D-E1A5-1AE2-2B9E-83928659B14A}"/>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A18A55D-D430-185C-2358-AF437E618DC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35</xdr:row>
      <xdr:rowOff>304801</xdr:rowOff>
    </xdr:from>
    <xdr:to>
      <xdr:col>10</xdr:col>
      <xdr:colOff>27939</xdr:colOff>
      <xdr:row>39</xdr:row>
      <xdr:rowOff>255271</xdr:rowOff>
    </xdr:to>
    <xdr:pic>
      <xdr:nvPicPr>
        <xdr:cNvPr id="11" name="図 10" descr="テキスト が含まれている画像&#10;&#10;自動的に生成された説明">
          <a:extLst>
            <a:ext uri="{FF2B5EF4-FFF2-40B4-BE49-F238E27FC236}">
              <a16:creationId xmlns:a16="http://schemas.microsoft.com/office/drawing/2014/main" id="{33738904-7B1C-4B10-BB4F-D1660D33471F}"/>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36</xdr:row>
      <xdr:rowOff>193200</xdr:rowOff>
    </xdr:from>
    <xdr:to>
      <xdr:col>13</xdr:col>
      <xdr:colOff>60961</xdr:colOff>
      <xdr:row>39</xdr:row>
      <xdr:rowOff>226695</xdr:rowOff>
    </xdr:to>
    <xdr:pic>
      <xdr:nvPicPr>
        <xdr:cNvPr id="12" name="図 11" descr="暗い, テーブル, オレンジ, 持つ が含まれている画像&#10;&#10;自動的に生成された説明">
          <a:extLst>
            <a:ext uri="{FF2B5EF4-FFF2-40B4-BE49-F238E27FC236}">
              <a16:creationId xmlns:a16="http://schemas.microsoft.com/office/drawing/2014/main" id="{91F54B9D-D1D4-4C07-8C5C-3057A9F07C74}"/>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37</xdr:row>
      <xdr:rowOff>144780</xdr:rowOff>
    </xdr:from>
    <xdr:to>
      <xdr:col>11</xdr:col>
      <xdr:colOff>19050</xdr:colOff>
      <xdr:row>38</xdr:row>
      <xdr:rowOff>287020</xdr:rowOff>
    </xdr:to>
    <xdr:sp macro="" textlink="">
      <xdr:nvSpPr>
        <xdr:cNvPr id="13" name="テキスト ボックス 1">
          <a:extLst>
            <a:ext uri="{FF2B5EF4-FFF2-40B4-BE49-F238E27FC236}">
              <a16:creationId xmlns:a16="http://schemas.microsoft.com/office/drawing/2014/main" id="{A1804545-CF8C-41B9-9AEC-28277AAC786E}"/>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696787</xdr:colOff>
      <xdr:row>0</xdr:row>
      <xdr:rowOff>76200</xdr:rowOff>
    </xdr:from>
    <xdr:to>
      <xdr:col>7</xdr:col>
      <xdr:colOff>867616</xdr:colOff>
      <xdr:row>3</xdr:row>
      <xdr:rowOff>14355</xdr:rowOff>
    </xdr:to>
    <xdr:sp macro="" textlink="">
      <xdr:nvSpPr>
        <xdr:cNvPr id="14" name="吹き出し: 折線 13">
          <a:extLst>
            <a:ext uri="{FF2B5EF4-FFF2-40B4-BE49-F238E27FC236}">
              <a16:creationId xmlns:a16="http://schemas.microsoft.com/office/drawing/2014/main" id="{80CF7B67-357C-AD9E-A275-7CE79E273F86}"/>
            </a:ext>
          </a:extLst>
        </xdr:cNvPr>
        <xdr:cNvSpPr/>
      </xdr:nvSpPr>
      <xdr:spPr>
        <a:xfrm>
          <a:off x="3295207" y="76200"/>
          <a:ext cx="2997849" cy="730635"/>
        </a:xfrm>
        <a:prstGeom prst="borderCallout2">
          <a:avLst>
            <a:gd name="adj1" fmla="val 50511"/>
            <a:gd name="adj2" fmla="val -331"/>
            <a:gd name="adj3" fmla="val 52585"/>
            <a:gd name="adj4" fmla="val -17386"/>
            <a:gd name="adj5" fmla="val 70673"/>
            <a:gd name="adj6" fmla="val -34049"/>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kern="100">
              <a:solidFill>
                <a:srgbClr val="000000"/>
              </a:solidFill>
              <a:effectLst/>
              <a:ea typeface="ＭＳ Ｐゴシック" panose="020B0600070205080204" pitchFamily="50" charset="-128"/>
              <a:cs typeface="Times New Roman" panose="02020603050405020304" pitchFamily="18" charset="0"/>
            </a:rPr>
            <a:t>Ｐ２</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第２　受講資格</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の早見表を確認して、受講区分をご選択ください。</a:t>
          </a:r>
        </a:p>
      </xdr:txBody>
    </xdr:sp>
    <xdr:clientData/>
  </xdr:twoCellAnchor>
  <xdr:twoCellAnchor>
    <xdr:from>
      <xdr:col>2</xdr:col>
      <xdr:colOff>822960</xdr:colOff>
      <xdr:row>1</xdr:row>
      <xdr:rowOff>175260</xdr:rowOff>
    </xdr:from>
    <xdr:to>
      <xdr:col>4</xdr:col>
      <xdr:colOff>22860</xdr:colOff>
      <xdr:row>3</xdr:row>
      <xdr:rowOff>30480</xdr:rowOff>
    </xdr:to>
    <xdr:sp macro="" textlink="">
      <xdr:nvSpPr>
        <xdr:cNvPr id="15" name="正方形/長方形 14">
          <a:extLst>
            <a:ext uri="{FF2B5EF4-FFF2-40B4-BE49-F238E27FC236}">
              <a16:creationId xmlns:a16="http://schemas.microsoft.com/office/drawing/2014/main" id="{6C367B4F-1500-4458-F323-2167CDAA0C02}"/>
            </a:ext>
          </a:extLst>
        </xdr:cNvPr>
        <xdr:cNvSpPr/>
      </xdr:nvSpPr>
      <xdr:spPr>
        <a:xfrm>
          <a:off x="1341120" y="274320"/>
          <a:ext cx="1280160" cy="4648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556260</xdr:colOff>
      <xdr:row>5</xdr:row>
      <xdr:rowOff>0</xdr:rowOff>
    </xdr:from>
    <xdr:to>
      <xdr:col>12</xdr:col>
      <xdr:colOff>228600</xdr:colOff>
      <xdr:row>9</xdr:row>
      <xdr:rowOff>160020</xdr:rowOff>
    </xdr:to>
    <xdr:sp macro="" textlink="">
      <xdr:nvSpPr>
        <xdr:cNvPr id="16" name="吹き出し: 折線 15">
          <a:extLst>
            <a:ext uri="{FF2B5EF4-FFF2-40B4-BE49-F238E27FC236}">
              <a16:creationId xmlns:a16="http://schemas.microsoft.com/office/drawing/2014/main" id="{D406FFF0-5269-15DF-8AC1-DD50EF4CB677}"/>
            </a:ext>
          </a:extLst>
        </xdr:cNvPr>
        <xdr:cNvSpPr/>
      </xdr:nvSpPr>
      <xdr:spPr>
        <a:xfrm flipH="1">
          <a:off x="5981700" y="1127760"/>
          <a:ext cx="2133600" cy="1005840"/>
        </a:xfrm>
        <a:prstGeom prst="borderCallout2">
          <a:avLst>
            <a:gd name="adj1" fmla="val 18749"/>
            <a:gd name="adj2" fmla="val -884"/>
            <a:gd name="adj3" fmla="val 18750"/>
            <a:gd name="adj4" fmla="val -16667"/>
            <a:gd name="adj5" fmla="val -41398"/>
            <a:gd name="adj6" fmla="val -3953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spc="-80" baseline="0">
              <a:solidFill>
                <a:srgbClr val="000000"/>
              </a:solidFill>
              <a:effectLst/>
              <a:latin typeface="+mn-lt"/>
              <a:ea typeface="ＭＳ Ｐゴシック" panose="020B0600070205080204" pitchFamily="50" charset="-128"/>
              <a:cs typeface="Times New Roman" panose="02020603050405020304" pitchFamily="18" charset="0"/>
            </a:rPr>
            <a:t>実務経験年数</a:t>
          </a:r>
          <a:r>
            <a:rPr 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rPr>
            <a:t>１年を加えて</a:t>
          </a:r>
          <a:endParaRPr lang="en-US" alt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sz="1400" u="sng" kern="100">
              <a:solidFill>
                <a:srgbClr val="FF0000"/>
              </a:solidFill>
              <a:effectLst/>
              <a:latin typeface="+mn-lt"/>
              <a:ea typeface="ＭＳ Ｐゴシック" panose="020B0600070205080204" pitchFamily="50" charset="-128"/>
              <a:cs typeface="Times New Roman" panose="02020603050405020304" pitchFamily="18" charset="0"/>
            </a:rPr>
            <a:t>適応する学科の場合</a:t>
          </a:r>
          <a:r>
            <a:rPr lang="ja-JP" altLang="en-US" sz="1400" u="sng" kern="100">
              <a:solidFill>
                <a:srgbClr val="FF0000"/>
              </a:solidFill>
              <a:effectLst/>
              <a:latin typeface="+mn-lt"/>
              <a:ea typeface="ＭＳ Ｐゴシック" panose="020B0600070205080204" pitchFamily="50" charset="-128"/>
              <a:cs typeface="Times New Roman" panose="02020603050405020304" pitchFamily="18" charset="0"/>
            </a:rPr>
            <a:t>のみ</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13</xdr:col>
      <xdr:colOff>373380</xdr:colOff>
      <xdr:row>1</xdr:row>
      <xdr:rowOff>167640</xdr:rowOff>
    </xdr:from>
    <xdr:to>
      <xdr:col>15</xdr:col>
      <xdr:colOff>83820</xdr:colOff>
      <xdr:row>3</xdr:row>
      <xdr:rowOff>38100</xdr:rowOff>
    </xdr:to>
    <xdr:sp macro="" textlink="">
      <xdr:nvSpPr>
        <xdr:cNvPr id="17" name="正方形/長方形 16">
          <a:extLst>
            <a:ext uri="{FF2B5EF4-FFF2-40B4-BE49-F238E27FC236}">
              <a16:creationId xmlns:a16="http://schemas.microsoft.com/office/drawing/2014/main" id="{920FDCBF-8B31-C670-BA21-2BAEA62B0BCB}"/>
            </a:ext>
          </a:extLst>
        </xdr:cNvPr>
        <xdr:cNvSpPr/>
      </xdr:nvSpPr>
      <xdr:spPr>
        <a:xfrm>
          <a:off x="8519160" y="350520"/>
          <a:ext cx="944880" cy="4800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62024</xdr:colOff>
      <xdr:row>22</xdr:row>
      <xdr:rowOff>261031</xdr:rowOff>
    </xdr:from>
    <xdr:to>
      <xdr:col>14</xdr:col>
      <xdr:colOff>198120</xdr:colOff>
      <xdr:row>27</xdr:row>
      <xdr:rowOff>290241</xdr:rowOff>
    </xdr:to>
    <xdr:sp macro="" textlink="">
      <xdr:nvSpPr>
        <xdr:cNvPr id="20" name="吹き出し: 折線 19">
          <a:extLst>
            <a:ext uri="{FF2B5EF4-FFF2-40B4-BE49-F238E27FC236}">
              <a16:creationId xmlns:a16="http://schemas.microsoft.com/office/drawing/2014/main" id="{FCA64D84-9E8F-AF8E-FC07-A39771739E66}"/>
            </a:ext>
          </a:extLst>
        </xdr:cNvPr>
        <xdr:cNvSpPr/>
      </xdr:nvSpPr>
      <xdr:spPr>
        <a:xfrm>
          <a:off x="6798104" y="5602651"/>
          <a:ext cx="2018236" cy="1819910"/>
        </a:xfrm>
        <a:prstGeom prst="borderCallout2">
          <a:avLst>
            <a:gd name="adj1" fmla="val 99330"/>
            <a:gd name="adj2" fmla="val 51702"/>
            <a:gd name="adj3" fmla="val 119554"/>
            <a:gd name="adj4" fmla="val 50173"/>
            <a:gd name="adj5" fmla="val 145093"/>
            <a:gd name="adj6" fmla="val 47493"/>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記入ください。</a:t>
          </a:r>
        </a:p>
        <a:p>
          <a:pPr algn="l">
            <a:lnSpc>
              <a:spcPts val="1400"/>
            </a:lnSpc>
          </a:pP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最終勤務先で</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８</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月</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３１</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日</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まで</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継続して実務に携わる</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場合は、</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８</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月</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３１</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日まで</a:t>
          </a:r>
          <a:r>
            <a:rPr lang="ja-JP" sz="1400" b="1" u="none" kern="100" spc="-100" baseline="0">
              <a:solidFill>
                <a:srgbClr val="FF0000"/>
              </a:solidFill>
              <a:effectLst/>
              <a:latin typeface="+mn-lt"/>
              <a:ea typeface="ＭＳ Ｐゴシック" panose="020B0600070205080204" pitchFamily="50" charset="-128"/>
              <a:cs typeface="Times New Roman" panose="02020603050405020304" pitchFamily="18" charset="0"/>
            </a:rPr>
            <a:t>算入</a:t>
          </a:r>
          <a:r>
            <a:rPr lang="ja-JP" sz="1400" b="1" u="none" kern="100">
              <a:solidFill>
                <a:srgbClr val="FF0000"/>
              </a:solidFill>
              <a:effectLst/>
              <a:latin typeface="+mn-lt"/>
              <a:ea typeface="ＭＳ Ｐゴシック" panose="020B0600070205080204" pitchFamily="50" charset="-128"/>
              <a:cs typeface="Times New Roman" panose="02020603050405020304" pitchFamily="18" charset="0"/>
            </a:rPr>
            <a:t>可能</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です。</a:t>
          </a:r>
        </a:p>
      </xdr:txBody>
    </xdr:sp>
    <xdr:clientData/>
  </xdr:twoCellAnchor>
  <xdr:twoCellAnchor>
    <xdr:from>
      <xdr:col>6</xdr:col>
      <xdr:colOff>906780</xdr:colOff>
      <xdr:row>20</xdr:row>
      <xdr:rowOff>304800</xdr:rowOff>
    </xdr:from>
    <xdr:to>
      <xdr:col>9</xdr:col>
      <xdr:colOff>45720</xdr:colOff>
      <xdr:row>22</xdr:row>
      <xdr:rowOff>68580</xdr:rowOff>
    </xdr:to>
    <xdr:sp macro="" textlink="">
      <xdr:nvSpPr>
        <xdr:cNvPr id="21" name="正方形/長方形 20">
          <a:extLst>
            <a:ext uri="{FF2B5EF4-FFF2-40B4-BE49-F238E27FC236}">
              <a16:creationId xmlns:a16="http://schemas.microsoft.com/office/drawing/2014/main" id="{DE9CE686-2DE4-8C11-53BB-57CBA1FFADDA}"/>
            </a:ext>
          </a:extLst>
        </xdr:cNvPr>
        <xdr:cNvSpPr/>
      </xdr:nvSpPr>
      <xdr:spPr>
        <a:xfrm>
          <a:off x="5364480" y="4831080"/>
          <a:ext cx="1661160"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398720</xdr:colOff>
      <xdr:row>22</xdr:row>
      <xdr:rowOff>327660</xdr:rowOff>
    </xdr:from>
    <xdr:to>
      <xdr:col>7</xdr:col>
      <xdr:colOff>88604</xdr:colOff>
      <xdr:row>24</xdr:row>
      <xdr:rowOff>168348</xdr:rowOff>
    </xdr:to>
    <xdr:sp macro="" textlink="">
      <xdr:nvSpPr>
        <xdr:cNvPr id="22" name="吹き出し: 線 21">
          <a:extLst>
            <a:ext uri="{FF2B5EF4-FFF2-40B4-BE49-F238E27FC236}">
              <a16:creationId xmlns:a16="http://schemas.microsoft.com/office/drawing/2014/main" id="{18EB0CB5-72ED-FA5F-892B-B4F54AB3D2B2}"/>
            </a:ext>
          </a:extLst>
        </xdr:cNvPr>
        <xdr:cNvSpPr/>
      </xdr:nvSpPr>
      <xdr:spPr>
        <a:xfrm flipH="1">
          <a:off x="3774557" y="5705962"/>
          <a:ext cx="1736652" cy="549526"/>
        </a:xfrm>
        <a:prstGeom prst="borderCallout1">
          <a:avLst>
            <a:gd name="adj1" fmla="val -1260"/>
            <a:gd name="adj2" fmla="val 50494"/>
            <a:gd name="adj3" fmla="val -70521"/>
            <a:gd name="adj4" fmla="val -36034"/>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lnSpc>
              <a:spcPts val="1400"/>
            </a:lnSpc>
          </a:pPr>
          <a:r>
            <a:rPr lang="ja-JP" altLang="en-US" sz="1400" kern="100" baseline="0">
              <a:solidFill>
                <a:srgbClr val="000000"/>
              </a:solidFill>
              <a:effectLst/>
              <a:latin typeface="+mn-lt"/>
              <a:ea typeface="ＭＳ Ｐゴシック" panose="020B0600070205080204" pitchFamily="50" charset="-128"/>
              <a:cs typeface="Times New Roman" panose="02020603050405020304" pitchFamily="18" charset="0"/>
            </a:rPr>
            <a:t> </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月間の作業台数を</a:t>
          </a:r>
          <a:endParaRPr lang="en-US" altLang="ja-JP" sz="1400" kern="100">
            <a:solidFill>
              <a:srgbClr val="000000"/>
            </a:solidFill>
            <a:effectLst/>
            <a:latin typeface="+mn-lt"/>
            <a:ea typeface="ＭＳ Ｐゴシック" panose="020B0600070205080204" pitchFamily="50" charset="-128"/>
            <a:cs typeface="Times New Roman" panose="02020603050405020304" pitchFamily="18" charset="0"/>
          </a:endParaRPr>
        </a:p>
        <a:p>
          <a:pPr marL="0" indent="0" algn="l">
            <a:lnSpc>
              <a:spcPts val="1400"/>
            </a:lnSpc>
          </a:pP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 ご記入ください。</a:t>
          </a:r>
          <a:endParaRPr lang="ja-JP" sz="140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159490</xdr:colOff>
      <xdr:row>44</xdr:row>
      <xdr:rowOff>34913</xdr:rowOff>
    </xdr:from>
    <xdr:to>
      <xdr:col>13</xdr:col>
      <xdr:colOff>132908</xdr:colOff>
      <xdr:row>45</xdr:row>
      <xdr:rowOff>75553</xdr:rowOff>
    </xdr:to>
    <xdr:sp macro="" textlink="">
      <xdr:nvSpPr>
        <xdr:cNvPr id="23" name="吹き出し: 折線 22">
          <a:extLst>
            <a:ext uri="{FF2B5EF4-FFF2-40B4-BE49-F238E27FC236}">
              <a16:creationId xmlns:a16="http://schemas.microsoft.com/office/drawing/2014/main" id="{D2F09038-D4AB-804A-9A24-8AEC75B0E4FB}"/>
            </a:ext>
          </a:extLst>
        </xdr:cNvPr>
        <xdr:cNvSpPr/>
      </xdr:nvSpPr>
      <xdr:spPr>
        <a:xfrm>
          <a:off x="5582095" y="12076285"/>
          <a:ext cx="2693580" cy="563408"/>
        </a:xfrm>
        <a:prstGeom prst="borderCallout2">
          <a:avLst>
            <a:gd name="adj1" fmla="val 52024"/>
            <a:gd name="adj2" fmla="val -553"/>
            <a:gd name="adj3" fmla="val 51701"/>
            <a:gd name="adj4" fmla="val -26973"/>
            <a:gd name="adj5" fmla="val 110432"/>
            <a:gd name="adj6" fmla="val -5011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sz="1400" b="0" kern="100">
              <a:solidFill>
                <a:srgbClr val="000000"/>
              </a:solidFill>
              <a:effectLst/>
              <a:ea typeface="ＭＳ Ｐゴシック" panose="020B0600070205080204" pitchFamily="50" charset="-128"/>
              <a:cs typeface="Times New Roman" panose="02020603050405020304" pitchFamily="18" charset="0"/>
            </a:rPr>
            <a:t>印刷後、</a:t>
          </a:r>
          <a:r>
            <a:rPr lang="ja-JP" sz="1400" b="1" kern="100">
              <a:solidFill>
                <a:srgbClr val="FF0000"/>
              </a:solidFill>
              <a:effectLst/>
              <a:ea typeface="ＭＳ Ｐゴシック" panose="020B0600070205080204" pitchFamily="50" charset="-128"/>
              <a:cs typeface="Times New Roman" panose="02020603050405020304" pitchFamily="18" charset="0"/>
            </a:rPr>
            <a:t>自筆</a:t>
          </a:r>
          <a:r>
            <a:rPr lang="ja-JP" sz="1400" b="0" kern="100">
              <a:solidFill>
                <a:srgbClr val="000000"/>
              </a:solidFill>
              <a:effectLst/>
              <a:ea typeface="ＭＳ Ｐゴシック" panose="020B0600070205080204" pitchFamily="50" charset="-128"/>
              <a:cs typeface="Times New Roman" panose="02020603050405020304" pitchFamily="18" charset="0"/>
            </a:rPr>
            <a:t>で</a:t>
          </a:r>
          <a:r>
            <a:rPr lang="ja-JP" altLang="en-US" sz="1400" b="0" kern="100">
              <a:solidFill>
                <a:srgbClr val="000000"/>
              </a:solidFill>
              <a:effectLst/>
              <a:ea typeface="ＭＳ Ｐゴシック" panose="020B0600070205080204" pitchFamily="50" charset="-128"/>
              <a:cs typeface="Times New Roman" panose="02020603050405020304" pitchFamily="18" charset="0"/>
            </a:rPr>
            <a:t>ご</a:t>
          </a:r>
          <a:r>
            <a:rPr lang="ja-JP" sz="1400" b="0" kern="100">
              <a:solidFill>
                <a:srgbClr val="000000"/>
              </a:solidFill>
              <a:effectLst/>
              <a:ea typeface="ＭＳ Ｐゴシック" panose="020B0600070205080204" pitchFamily="50" charset="-128"/>
              <a:cs typeface="Times New Roman" panose="02020603050405020304" pitchFamily="18" charset="0"/>
            </a:rPr>
            <a:t>記入ください。</a:t>
          </a:r>
          <a:endParaRPr lang="ja-JP" sz="1400" b="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1211580</xdr:colOff>
      <xdr:row>13</xdr:row>
      <xdr:rowOff>190500</xdr:rowOff>
    </xdr:from>
    <xdr:to>
      <xdr:col>7</xdr:col>
      <xdr:colOff>792480</xdr:colOff>
      <xdr:row>16</xdr:row>
      <xdr:rowOff>147320</xdr:rowOff>
    </xdr:to>
    <xdr:sp macro="" textlink="">
      <xdr:nvSpPr>
        <xdr:cNvPr id="26" name="吹き出し: 線 25">
          <a:extLst>
            <a:ext uri="{FF2B5EF4-FFF2-40B4-BE49-F238E27FC236}">
              <a16:creationId xmlns:a16="http://schemas.microsoft.com/office/drawing/2014/main" id="{4C8AA132-991B-40C3-9130-CE9020C1B9A7}"/>
            </a:ext>
          </a:extLst>
        </xdr:cNvPr>
        <xdr:cNvSpPr/>
      </xdr:nvSpPr>
      <xdr:spPr>
        <a:xfrm flipH="1">
          <a:off x="2583180" y="3169920"/>
          <a:ext cx="3634740" cy="520700"/>
        </a:xfrm>
        <a:prstGeom prst="borderCallout1">
          <a:avLst>
            <a:gd name="adj1" fmla="val 100846"/>
            <a:gd name="adj2" fmla="val 72439"/>
            <a:gd name="adj3" fmla="val 241487"/>
            <a:gd name="adj4" fmla="val 85093"/>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400"/>
            </a:lnSpc>
          </a:pPr>
          <a:r>
            <a:rPr lang="ja-JP" altLang="en-US" sz="1400" kern="100" spc="150" baseline="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891540</xdr:colOff>
      <xdr:row>16</xdr:row>
      <xdr:rowOff>147320</xdr:rowOff>
    </xdr:from>
    <xdr:to>
      <xdr:col>5</xdr:col>
      <xdr:colOff>1024890</xdr:colOff>
      <xdr:row>19</xdr:row>
      <xdr:rowOff>129540</xdr:rowOff>
    </xdr:to>
    <xdr:cxnSp macro="">
      <xdr:nvCxnSpPr>
        <xdr:cNvPr id="24" name="直線コネクタ 23">
          <a:extLst>
            <a:ext uri="{FF2B5EF4-FFF2-40B4-BE49-F238E27FC236}">
              <a16:creationId xmlns:a16="http://schemas.microsoft.com/office/drawing/2014/main" id="{7762FC02-4755-C7E0-24B1-B204C27CCAC4}"/>
            </a:ext>
          </a:extLst>
        </xdr:cNvPr>
        <xdr:cNvCxnSpPr>
          <a:stCxn id="26" idx="1"/>
        </xdr:cNvCxnSpPr>
      </xdr:nvCxnSpPr>
      <xdr:spPr>
        <a:xfrm flipH="1">
          <a:off x="4267200" y="3690620"/>
          <a:ext cx="133350" cy="7899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708660</xdr:colOff>
      <xdr:row>16</xdr:row>
      <xdr:rowOff>144780</xdr:rowOff>
    </xdr:from>
    <xdr:to>
      <xdr:col>7</xdr:col>
      <xdr:colOff>358140</xdr:colOff>
      <xdr:row>19</xdr:row>
      <xdr:rowOff>129540</xdr:rowOff>
    </xdr:to>
    <xdr:cxnSp macro="">
      <xdr:nvCxnSpPr>
        <xdr:cNvPr id="25" name="直線コネクタ 24">
          <a:extLst>
            <a:ext uri="{FF2B5EF4-FFF2-40B4-BE49-F238E27FC236}">
              <a16:creationId xmlns:a16="http://schemas.microsoft.com/office/drawing/2014/main" id="{61527F36-B227-4583-B977-46DBEF6E6301}"/>
            </a:ext>
          </a:extLst>
        </xdr:cNvPr>
        <xdr:cNvCxnSpPr/>
      </xdr:nvCxnSpPr>
      <xdr:spPr>
        <a:xfrm>
          <a:off x="5166360" y="3688080"/>
          <a:ext cx="617220" cy="79248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A34D0699-3964-42F7-A05C-87205DA8D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4B0CFFB-B717-4EF1-8149-03093E19BA6E}"/>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30A9A91D-318A-4AE2-AEEF-1D263604F9D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BFD117C1-B2E4-492F-9B55-F364E992A2F0}"/>
            </a:ext>
          </a:extLst>
        </xdr:cNvPr>
        <xdr:cNvGrpSpPr/>
      </xdr:nvGrpSpPr>
      <xdr:grpSpPr>
        <a:xfrm>
          <a:off x="9631054" y="121342"/>
          <a:ext cx="1937898" cy="737868"/>
          <a:chOff x="9699157" y="750311"/>
          <a:chExt cx="1939693" cy="737056"/>
        </a:xfrm>
      </xdr:grpSpPr>
      <xdr:sp macro="" textlink="">
        <xdr:nvSpPr>
          <xdr:cNvPr id="6" name="Text Box 11">
            <a:extLst>
              <a:ext uri="{FF2B5EF4-FFF2-40B4-BE49-F238E27FC236}">
                <a16:creationId xmlns:a16="http://schemas.microsoft.com/office/drawing/2014/main" id="{FEF2D3E4-5469-9522-8100-4B9E1FEC7A37}"/>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C961801B-D808-6041-B044-24920D2528A0}"/>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2BAA114-DF59-FCAE-0942-87D63AA4C5CC}"/>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E2EBA1C7-9128-E584-5A84-859153F8D46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34</xdr:row>
      <xdr:rowOff>304801</xdr:rowOff>
    </xdr:from>
    <xdr:to>
      <xdr:col>10</xdr:col>
      <xdr:colOff>27939</xdr:colOff>
      <xdr:row>38</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9692F1FA-224F-47CC-B3A6-ADECEC780DE3}"/>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35</xdr:row>
      <xdr:rowOff>193200</xdr:rowOff>
    </xdr:from>
    <xdr:to>
      <xdr:col>13</xdr:col>
      <xdr:colOff>60961</xdr:colOff>
      <xdr:row>38</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DE5C8E44-28EC-4DD8-865E-7BC7DE26FFF1}"/>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36</xdr:row>
      <xdr:rowOff>144780</xdr:rowOff>
    </xdr:from>
    <xdr:to>
      <xdr:col>11</xdr:col>
      <xdr:colOff>19050</xdr:colOff>
      <xdr:row>37</xdr:row>
      <xdr:rowOff>287020</xdr:rowOff>
    </xdr:to>
    <xdr:sp macro="" textlink="">
      <xdr:nvSpPr>
        <xdr:cNvPr id="12" name="テキスト ボックス 1">
          <a:extLst>
            <a:ext uri="{FF2B5EF4-FFF2-40B4-BE49-F238E27FC236}">
              <a16:creationId xmlns:a16="http://schemas.microsoft.com/office/drawing/2014/main" id="{50CD54A9-4668-47EC-A856-933F103CE186}"/>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F442EFD-4907-483B-944D-3FD2D9E34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93C9279-70CD-4913-8691-E3986B421D48}"/>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60D2B889-21C4-4C44-AF10-C32DFCB86EC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DFF7DDED-123C-4077-B1AF-7A27862CC787}"/>
            </a:ext>
          </a:extLst>
        </xdr:cNvPr>
        <xdr:cNvGrpSpPr/>
      </xdr:nvGrpSpPr>
      <xdr:grpSpPr>
        <a:xfrm>
          <a:off x="9616853" y="121342"/>
          <a:ext cx="1941362" cy="738561"/>
          <a:chOff x="9699157" y="750311"/>
          <a:chExt cx="1939693" cy="737056"/>
        </a:xfrm>
      </xdr:grpSpPr>
      <xdr:sp macro="" textlink="">
        <xdr:nvSpPr>
          <xdr:cNvPr id="6" name="Text Box 11">
            <a:extLst>
              <a:ext uri="{FF2B5EF4-FFF2-40B4-BE49-F238E27FC236}">
                <a16:creationId xmlns:a16="http://schemas.microsoft.com/office/drawing/2014/main" id="{CAD9CEAE-E613-8771-390E-24DDA3378748}"/>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F1D7606D-607C-17AC-F15E-FD318BF2012D}"/>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5A76702-7923-F6E0-5178-799DA88F53E3}"/>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52DF96F-8123-F233-47F4-2583E273FCA4}"/>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40</xdr:row>
      <xdr:rowOff>304801</xdr:rowOff>
    </xdr:from>
    <xdr:to>
      <xdr:col>10</xdr:col>
      <xdr:colOff>27939</xdr:colOff>
      <xdr:row>44</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69F0C198-AED6-46BE-AA74-82EE376BBEED}"/>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41</xdr:row>
      <xdr:rowOff>193200</xdr:rowOff>
    </xdr:from>
    <xdr:to>
      <xdr:col>13</xdr:col>
      <xdr:colOff>60961</xdr:colOff>
      <xdr:row>44</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FCA8FA67-F6E0-4EE3-8AB6-86568D3CF70F}"/>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42</xdr:row>
      <xdr:rowOff>144780</xdr:rowOff>
    </xdr:from>
    <xdr:to>
      <xdr:col>11</xdr:col>
      <xdr:colOff>19050</xdr:colOff>
      <xdr:row>43</xdr:row>
      <xdr:rowOff>287020</xdr:rowOff>
    </xdr:to>
    <xdr:sp macro="" textlink="">
      <xdr:nvSpPr>
        <xdr:cNvPr id="12" name="テキスト ボックス 1">
          <a:extLst>
            <a:ext uri="{FF2B5EF4-FFF2-40B4-BE49-F238E27FC236}">
              <a16:creationId xmlns:a16="http://schemas.microsoft.com/office/drawing/2014/main" id="{4166C32F-71A8-47D4-9896-03F17793B96F}"/>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C13" totalsRowShown="0" headerRowDxfId="87" dataDxfId="86" tableBorderDxfId="85">
  <autoFilter ref="A2:C13" xr:uid="{ABF085A2-EB9D-4736-8497-6BFB63D95CAE}"/>
  <tableColumns count="3">
    <tableColumn id="1" xr3:uid="{4D1AB89A-A818-4B67-90CF-0E819267CAE2}" name="【昇降機】" dataDxfId="84"/>
    <tableColumn id="2" xr3:uid="{0391A500-481E-409B-8266-F198F09AA305}" name="【遊戯施設】" dataDxfId="83"/>
    <tableColumn id="3" xr3:uid="{68002EA7-E1FA-47E1-9E93-106A369DA680}" name="【行政】" dataDxfId="8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7:C24" totalsRowShown="0" dataDxfId="81">
  <autoFilter ref="A17:C24" xr:uid="{A7D164C2-DD47-42FA-A2D4-B8D18EF7F7BD}"/>
  <tableColumns count="3">
    <tableColumn id="1" xr3:uid="{14A36986-93D8-4CAF-ACB3-4B888C69E21E}" name="【昇降機】" dataDxfId="80"/>
    <tableColumn id="2" xr3:uid="{7E6B3AAB-A12F-42B0-8738-16A48443D62D}" name="【遊戯施設】" dataDxfId="79"/>
    <tableColumn id="3" xr3:uid="{CBBB6712-F5AD-4572-8866-E8909F3DB78C}" name="【行政】" dataDxfId="7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2/shokoki_course-jitsumukeiken_2024051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2/shokoki_course-jitsumukeiken_20200528.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2/shokoki_course-jitsumukeiken_20200528.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eec.or.jp/upload/course/course2/shokoki_course-jitsumukeiken_20200528.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9198-6A61-4749-A8A2-2EF3DE6DF7D9}">
  <sheetPr>
    <tabColor rgb="FFFF0000"/>
    <pageSetUpPr fitToPage="1"/>
  </sheetPr>
  <dimension ref="B1:Z48"/>
  <sheetViews>
    <sheetView showGridLines="0" tabSelected="1" zoomScaleNormal="100" zoomScaleSheetLayoutView="86" workbookViewId="0">
      <selection activeCell="R10" sqref="R10"/>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4.4" customHeight="1" x14ac:dyDescent="0.45"/>
    <row r="2" spans="2:26" ht="18" customHeight="1" thickBot="1" x14ac:dyDescent="0.5">
      <c r="B2" s="115" t="s">
        <v>155</v>
      </c>
      <c r="C2" s="115"/>
      <c r="D2" s="115"/>
      <c r="E2" s="115"/>
      <c r="F2" s="115"/>
      <c r="G2" s="115"/>
      <c r="H2" s="115"/>
      <c r="I2" s="115"/>
      <c r="J2" s="115"/>
      <c r="K2" s="115"/>
      <c r="L2" s="115"/>
      <c r="M2" s="115"/>
      <c r="N2" s="115"/>
      <c r="O2" s="115"/>
      <c r="P2" s="54"/>
      <c r="Q2" s="54"/>
    </row>
    <row r="3" spans="2:26" ht="30" customHeight="1" thickBot="1" x14ac:dyDescent="0.5">
      <c r="B3" s="116" t="s">
        <v>0</v>
      </c>
      <c r="C3" s="117"/>
      <c r="D3" s="100"/>
      <c r="E3" s="118" t="str">
        <f>IFERROR(VLOOKUP(D3,受講区分プルダウン!A4:D14,2,FALSE),"")</f>
        <v/>
      </c>
      <c r="F3" s="119"/>
      <c r="G3" s="119"/>
      <c r="H3" s="120" t="s">
        <v>2</v>
      </c>
      <c r="I3" s="120"/>
      <c r="J3" s="120"/>
      <c r="K3" s="120"/>
      <c r="L3" s="120"/>
      <c r="M3" s="120"/>
      <c r="N3" s="121"/>
      <c r="O3" s="101"/>
      <c r="P3" s="57"/>
      <c r="Q3" s="5"/>
      <c r="R3" s="5"/>
      <c r="S3" s="27"/>
    </row>
    <row r="4" spans="2:26" ht="6.75" customHeight="1" thickBot="1" x14ac:dyDescent="0.5">
      <c r="P4" s="57"/>
    </row>
    <row r="5" spans="2:26" ht="20.100000000000001" customHeight="1" x14ac:dyDescent="0.45">
      <c r="B5" s="122" t="s">
        <v>148</v>
      </c>
      <c r="C5" s="123"/>
      <c r="D5" s="123"/>
      <c r="E5" s="123"/>
      <c r="F5" s="123"/>
      <c r="G5" s="123"/>
      <c r="H5" s="123"/>
      <c r="I5" s="123"/>
      <c r="J5" s="123"/>
      <c r="K5" s="123"/>
      <c r="L5" s="123"/>
      <c r="M5" s="123"/>
      <c r="N5" s="123"/>
      <c r="O5" s="124"/>
      <c r="P5" s="57"/>
      <c r="Q5" s="57"/>
      <c r="U5" s="28"/>
    </row>
    <row r="6" spans="2:26" x14ac:dyDescent="0.45">
      <c r="B6" s="125" t="s">
        <v>4</v>
      </c>
      <c r="C6" s="126"/>
      <c r="D6" s="126"/>
      <c r="E6" s="126"/>
      <c r="F6" s="127"/>
      <c r="G6" s="2" t="s">
        <v>5</v>
      </c>
      <c r="H6" s="128" t="s">
        <v>6</v>
      </c>
      <c r="I6" s="129"/>
      <c r="J6" s="132" t="s">
        <v>7</v>
      </c>
      <c r="K6" s="133"/>
      <c r="L6" s="133"/>
      <c r="M6" s="133"/>
      <c r="N6" s="134"/>
      <c r="O6" s="138" t="s">
        <v>8</v>
      </c>
      <c r="P6" s="58"/>
      <c r="Q6" s="58"/>
    </row>
    <row r="7" spans="2:26" ht="13.8" thickBot="1" x14ac:dyDescent="0.5">
      <c r="B7" s="140" t="s">
        <v>9</v>
      </c>
      <c r="C7" s="141"/>
      <c r="D7" s="141"/>
      <c r="E7" s="141"/>
      <c r="F7" s="142"/>
      <c r="G7" s="8" t="s">
        <v>10</v>
      </c>
      <c r="H7" s="130"/>
      <c r="I7" s="131"/>
      <c r="J7" s="135"/>
      <c r="K7" s="136"/>
      <c r="L7" s="136"/>
      <c r="M7" s="136"/>
      <c r="N7" s="137"/>
      <c r="O7" s="139"/>
      <c r="P7" s="58"/>
      <c r="Q7" s="58"/>
    </row>
    <row r="8" spans="2:26" ht="19.95" customHeight="1" x14ac:dyDescent="0.45">
      <c r="B8" s="143" t="s">
        <v>11</v>
      </c>
      <c r="C8" s="145" t="s">
        <v>4</v>
      </c>
      <c r="D8" s="147"/>
      <c r="E8" s="148"/>
      <c r="F8" s="149"/>
      <c r="G8" s="102"/>
      <c r="H8" s="153"/>
      <c r="I8" s="154"/>
      <c r="J8" s="106"/>
      <c r="K8" s="306"/>
      <c r="L8" s="75" t="s">
        <v>12</v>
      </c>
      <c r="M8" s="304"/>
      <c r="N8" s="77" t="s">
        <v>13</v>
      </c>
      <c r="O8" s="157" t="s">
        <v>14</v>
      </c>
      <c r="R8" s="79"/>
      <c r="S8" s="36"/>
    </row>
    <row r="9" spans="2:26" ht="19.95" customHeight="1" thickBot="1" x14ac:dyDescent="0.5">
      <c r="B9" s="144"/>
      <c r="C9" s="146"/>
      <c r="D9" s="150"/>
      <c r="E9" s="151"/>
      <c r="F9" s="152"/>
      <c r="G9" s="103"/>
      <c r="H9" s="155"/>
      <c r="I9" s="156"/>
      <c r="J9" s="107"/>
      <c r="K9" s="307"/>
      <c r="L9" s="47" t="s">
        <v>12</v>
      </c>
      <c r="M9" s="305"/>
      <c r="N9" s="48" t="s">
        <v>15</v>
      </c>
      <c r="O9" s="158"/>
      <c r="R9" s="80"/>
      <c r="S9" s="36"/>
    </row>
    <row r="10" spans="2:26" ht="19.95" customHeight="1" x14ac:dyDescent="0.45">
      <c r="B10" s="159" t="s">
        <v>16</v>
      </c>
      <c r="C10" s="9" t="s">
        <v>4</v>
      </c>
      <c r="D10" s="161"/>
      <c r="E10" s="162"/>
      <c r="F10" s="163"/>
      <c r="G10" s="104"/>
      <c r="H10" s="153"/>
      <c r="I10" s="154"/>
      <c r="J10" s="106"/>
      <c r="K10" s="306"/>
      <c r="L10" s="75" t="s">
        <v>12</v>
      </c>
      <c r="M10" s="304"/>
      <c r="N10" s="78" t="s">
        <v>13</v>
      </c>
      <c r="O10" s="164"/>
      <c r="R10" s="79"/>
      <c r="S10" s="80"/>
    </row>
    <row r="11" spans="2:26" ht="19.95" customHeight="1" thickBot="1" x14ac:dyDescent="0.5">
      <c r="B11" s="160"/>
      <c r="C11" s="93" t="s">
        <v>22</v>
      </c>
      <c r="D11" s="166"/>
      <c r="E11" s="167"/>
      <c r="F11" s="168"/>
      <c r="G11" s="105"/>
      <c r="H11" s="155"/>
      <c r="I11" s="156"/>
      <c r="J11" s="108"/>
      <c r="K11" s="307"/>
      <c r="L11" s="47" t="s">
        <v>12</v>
      </c>
      <c r="M11" s="305"/>
      <c r="N11" s="49" t="s">
        <v>15</v>
      </c>
      <c r="O11" s="165"/>
      <c r="P11" s="60"/>
      <c r="Q11" s="60"/>
    </row>
    <row r="12" spans="2:26" ht="19.95" customHeight="1" x14ac:dyDescent="0.45">
      <c r="B12" s="159" t="s">
        <v>26</v>
      </c>
      <c r="C12" s="9" t="s">
        <v>4</v>
      </c>
      <c r="D12" s="161"/>
      <c r="E12" s="162"/>
      <c r="F12" s="163"/>
      <c r="G12" s="104"/>
      <c r="H12" s="153"/>
      <c r="I12" s="154"/>
      <c r="J12" s="106"/>
      <c r="K12" s="306"/>
      <c r="L12" s="75" t="s">
        <v>12</v>
      </c>
      <c r="M12" s="304"/>
      <c r="N12" s="78" t="s">
        <v>13</v>
      </c>
      <c r="O12" s="164"/>
      <c r="P12" s="59"/>
      <c r="Q12" s="59"/>
    </row>
    <row r="13" spans="2:26" ht="19.95" customHeight="1" thickBot="1" x14ac:dyDescent="0.5">
      <c r="B13" s="160"/>
      <c r="C13" s="93" t="s">
        <v>22</v>
      </c>
      <c r="D13" s="166"/>
      <c r="E13" s="167"/>
      <c r="F13" s="168"/>
      <c r="G13" s="105"/>
      <c r="H13" s="155"/>
      <c r="I13" s="156"/>
      <c r="J13" s="108"/>
      <c r="K13" s="307"/>
      <c r="L13" s="47" t="s">
        <v>12</v>
      </c>
      <c r="M13" s="305"/>
      <c r="N13" s="49" t="s">
        <v>15</v>
      </c>
      <c r="O13" s="165"/>
      <c r="P13" s="60"/>
      <c r="Q13" s="60"/>
      <c r="Z13" s="28"/>
    </row>
    <row r="14" spans="2:26" ht="19.95" customHeight="1" x14ac:dyDescent="0.45">
      <c r="B14" s="169" t="s">
        <v>26</v>
      </c>
      <c r="C14" s="7" t="s">
        <v>4</v>
      </c>
      <c r="D14" s="161"/>
      <c r="E14" s="162"/>
      <c r="F14" s="163"/>
      <c r="G14" s="102"/>
      <c r="H14" s="153"/>
      <c r="I14" s="154"/>
      <c r="J14" s="106"/>
      <c r="K14" s="306"/>
      <c r="L14" s="75" t="s">
        <v>12</v>
      </c>
      <c r="M14" s="304"/>
      <c r="N14" s="78" t="s">
        <v>13</v>
      </c>
      <c r="O14" s="170"/>
      <c r="P14" s="59"/>
      <c r="Q14" s="59"/>
      <c r="Z14" s="28"/>
    </row>
    <row r="15" spans="2:26" ht="19.95" customHeight="1" thickBot="1" x14ac:dyDescent="0.5">
      <c r="B15" s="160"/>
      <c r="C15" s="93" t="s">
        <v>22</v>
      </c>
      <c r="D15" s="166"/>
      <c r="E15" s="167"/>
      <c r="F15" s="168"/>
      <c r="G15" s="105"/>
      <c r="H15" s="155"/>
      <c r="I15" s="156"/>
      <c r="J15" s="108"/>
      <c r="K15" s="307"/>
      <c r="L15" s="47" t="s">
        <v>12</v>
      </c>
      <c r="M15" s="305"/>
      <c r="N15" s="49" t="s">
        <v>15</v>
      </c>
      <c r="O15" s="165"/>
      <c r="P15" s="60"/>
      <c r="Q15" s="60"/>
    </row>
    <row r="16" spans="2:26" ht="5.25" customHeight="1" thickBot="1" x14ac:dyDescent="0.5">
      <c r="B16" s="10"/>
      <c r="C16" s="11"/>
      <c r="G16" s="12"/>
      <c r="H16" s="5"/>
      <c r="I16" s="5"/>
      <c r="J16" s="5"/>
      <c r="K16" s="13"/>
      <c r="L16" s="13"/>
      <c r="M16" s="13"/>
      <c r="N16" s="13"/>
      <c r="O16" s="14"/>
      <c r="P16" s="14"/>
      <c r="Q16" s="14"/>
    </row>
    <row r="17" spans="2:23" ht="32.25" customHeight="1" x14ac:dyDescent="0.45">
      <c r="B17" s="187" t="s">
        <v>154</v>
      </c>
      <c r="C17" s="188"/>
      <c r="D17" s="188"/>
      <c r="E17" s="188"/>
      <c r="F17" s="188"/>
      <c r="G17" s="188"/>
      <c r="H17" s="188"/>
      <c r="I17" s="188"/>
      <c r="J17" s="188"/>
      <c r="K17" s="188"/>
      <c r="L17" s="188"/>
      <c r="M17" s="188"/>
      <c r="N17" s="188"/>
      <c r="O17" s="189"/>
      <c r="P17" s="35"/>
      <c r="Q17" s="35"/>
    </row>
    <row r="18" spans="2:23" ht="18" x14ac:dyDescent="0.45">
      <c r="B18" s="190" t="s">
        <v>37</v>
      </c>
      <c r="C18" s="191"/>
      <c r="D18" s="191"/>
      <c r="E18" s="192" t="s">
        <v>38</v>
      </c>
      <c r="F18" s="192"/>
      <c r="G18" s="192"/>
      <c r="H18" s="192"/>
      <c r="I18" s="192"/>
      <c r="J18" s="193" t="s">
        <v>142</v>
      </c>
      <c r="K18" s="193"/>
      <c r="L18" s="193"/>
      <c r="M18" s="193"/>
      <c r="N18" s="193"/>
      <c r="O18" s="194"/>
      <c r="P18" s="61"/>
      <c r="Q18" s="61"/>
    </row>
    <row r="19" spans="2:23" ht="13.8" thickBot="1" x14ac:dyDescent="0.5">
      <c r="B19" s="195" t="s">
        <v>39</v>
      </c>
      <c r="C19" s="196"/>
      <c r="D19" s="196"/>
      <c r="E19" s="196" t="s">
        <v>40</v>
      </c>
      <c r="F19" s="196"/>
      <c r="G19" s="196"/>
      <c r="H19" s="197" t="s">
        <v>41</v>
      </c>
      <c r="I19" s="197"/>
      <c r="J19" s="198" t="s">
        <v>42</v>
      </c>
      <c r="K19" s="198"/>
      <c r="L19" s="198"/>
      <c r="M19" s="198"/>
      <c r="N19" s="198"/>
      <c r="O19" s="15" t="s">
        <v>158</v>
      </c>
      <c r="P19" s="58"/>
      <c r="Q19" s="58"/>
    </row>
    <row r="20" spans="2:23" ht="28.35" customHeight="1" thickBot="1" x14ac:dyDescent="0.5">
      <c r="B20" s="171" t="s">
        <v>44</v>
      </c>
      <c r="C20" s="173"/>
      <c r="D20" s="174"/>
      <c r="E20" s="109"/>
      <c r="F20" s="177"/>
      <c r="G20" s="178"/>
      <c r="H20" s="179"/>
      <c r="I20" s="180"/>
      <c r="J20" s="181"/>
      <c r="K20" s="182"/>
      <c r="L20" s="182"/>
      <c r="M20" s="182"/>
      <c r="N20" s="183"/>
      <c r="O20" s="199" t="str">
        <f>IF(OR(J20="",J22=""),"",_xlfn.LET(_xlpm.y,DATEDIF(J20,J22+1,"Y"),_xlpm.d,DATEDIF(J20,J22+1,"YD"),_xlpm.y&amp;"年"&amp;_xlpm.d&amp;"日"))</f>
        <v/>
      </c>
      <c r="P20" s="62"/>
      <c r="Q20" s="62"/>
      <c r="S20" s="5"/>
    </row>
    <row r="21" spans="2:23" ht="28.35" customHeight="1" x14ac:dyDescent="0.45">
      <c r="B21" s="172"/>
      <c r="C21" s="175"/>
      <c r="D21" s="176"/>
      <c r="E21" s="109"/>
      <c r="F21" s="177"/>
      <c r="G21" s="178"/>
      <c r="H21" s="179"/>
      <c r="I21" s="180"/>
      <c r="J21" s="184" t="s">
        <v>48</v>
      </c>
      <c r="K21" s="185"/>
      <c r="L21" s="185"/>
      <c r="M21" s="185"/>
      <c r="N21" s="186"/>
      <c r="O21" s="200"/>
      <c r="P21" s="63"/>
      <c r="Q21" s="63"/>
      <c r="S21" s="5"/>
      <c r="T21" s="5"/>
    </row>
    <row r="22" spans="2:23" ht="28.35" customHeight="1" thickBot="1" x14ac:dyDescent="0.5">
      <c r="B22" s="16" t="s">
        <v>49</v>
      </c>
      <c r="C22" s="202"/>
      <c r="D22" s="202"/>
      <c r="E22" s="203" t="s">
        <v>51</v>
      </c>
      <c r="F22" s="204"/>
      <c r="G22" s="205"/>
      <c r="H22" s="110"/>
      <c r="I22" s="50" t="s">
        <v>52</v>
      </c>
      <c r="J22" s="206"/>
      <c r="K22" s="207"/>
      <c r="L22" s="207"/>
      <c r="M22" s="207"/>
      <c r="N22" s="208"/>
      <c r="O22" s="201"/>
      <c r="P22" s="64"/>
      <c r="Q22" s="64"/>
      <c r="R22" s="81"/>
      <c r="S22" s="5"/>
      <c r="T22" s="5"/>
    </row>
    <row r="23" spans="2:23" ht="28.35" customHeight="1" thickBot="1" x14ac:dyDescent="0.5">
      <c r="B23" s="171" t="s">
        <v>44</v>
      </c>
      <c r="C23" s="173"/>
      <c r="D23" s="174"/>
      <c r="E23" s="109"/>
      <c r="F23" s="177"/>
      <c r="G23" s="178"/>
      <c r="H23" s="179"/>
      <c r="I23" s="180"/>
      <c r="J23" s="181"/>
      <c r="K23" s="182"/>
      <c r="L23" s="182"/>
      <c r="M23" s="182"/>
      <c r="N23" s="183"/>
      <c r="O23" s="199" t="str">
        <f>IF(OR(J23="",J25=""),"",_xlfn.LET(_xlpm.y,DATEDIF(J23,J25+1,"Y"),_xlpm.d,DATEDIF(J23,J25+1,"YD"),_xlpm.y&amp;"年"&amp;_xlpm.d&amp;"日"))</f>
        <v/>
      </c>
      <c r="P23" s="62"/>
      <c r="Q23" s="62"/>
      <c r="T23" s="5"/>
    </row>
    <row r="24" spans="2:23" ht="28.35" customHeight="1" x14ac:dyDescent="0.45">
      <c r="B24" s="172"/>
      <c r="C24" s="175"/>
      <c r="D24" s="176"/>
      <c r="E24" s="109"/>
      <c r="F24" s="177"/>
      <c r="G24" s="178"/>
      <c r="H24" s="179"/>
      <c r="I24" s="180"/>
      <c r="J24" s="184" t="s">
        <v>48</v>
      </c>
      <c r="K24" s="185"/>
      <c r="L24" s="185"/>
      <c r="M24" s="185"/>
      <c r="N24" s="186"/>
      <c r="O24" s="200"/>
      <c r="P24" s="63"/>
      <c r="Q24" s="63"/>
    </row>
    <row r="25" spans="2:23" ht="28.35" customHeight="1" thickBot="1" x14ac:dyDescent="0.5">
      <c r="B25" s="16" t="s">
        <v>49</v>
      </c>
      <c r="C25" s="202"/>
      <c r="D25" s="202"/>
      <c r="E25" s="203" t="s">
        <v>51</v>
      </c>
      <c r="F25" s="204"/>
      <c r="G25" s="205"/>
      <c r="H25" s="110"/>
      <c r="I25" s="50" t="s">
        <v>52</v>
      </c>
      <c r="J25" s="206"/>
      <c r="K25" s="207"/>
      <c r="L25" s="207"/>
      <c r="M25" s="207"/>
      <c r="N25" s="208"/>
      <c r="O25" s="201"/>
      <c r="P25" s="64"/>
      <c r="Q25" s="64"/>
      <c r="S25" s="5"/>
    </row>
    <row r="26" spans="2:23" ht="28.35" customHeight="1" thickBot="1" x14ac:dyDescent="0.5">
      <c r="B26" s="171" t="s">
        <v>44</v>
      </c>
      <c r="C26" s="173"/>
      <c r="D26" s="174"/>
      <c r="E26" s="109"/>
      <c r="F26" s="177"/>
      <c r="G26" s="178"/>
      <c r="H26" s="179"/>
      <c r="I26" s="180"/>
      <c r="J26" s="181"/>
      <c r="K26" s="182"/>
      <c r="L26" s="182"/>
      <c r="M26" s="182"/>
      <c r="N26" s="183"/>
      <c r="O26" s="199" t="str">
        <f>IF(OR(J26="",J28=""),"",_xlfn.LET(_xlpm.y,DATEDIF(J26,J28+1,"Y"),_xlpm.d,DATEDIF(J26,J28+1,"YD"),_xlpm.y&amp;"年"&amp;_xlpm.d&amp;"日"))</f>
        <v/>
      </c>
      <c r="P26" s="62"/>
      <c r="Q26" s="62"/>
    </row>
    <row r="27" spans="2:23" ht="28.35" customHeight="1" x14ac:dyDescent="0.45">
      <c r="B27" s="172"/>
      <c r="C27" s="175"/>
      <c r="D27" s="176"/>
      <c r="E27" s="109"/>
      <c r="F27" s="177"/>
      <c r="G27" s="178"/>
      <c r="H27" s="179"/>
      <c r="I27" s="180"/>
      <c r="J27" s="184" t="s">
        <v>48</v>
      </c>
      <c r="K27" s="185"/>
      <c r="L27" s="185"/>
      <c r="M27" s="185"/>
      <c r="N27" s="186"/>
      <c r="O27" s="200"/>
      <c r="P27" s="63"/>
      <c r="Q27" s="63"/>
      <c r="S27" s="85"/>
    </row>
    <row r="28" spans="2:23" ht="28.35" customHeight="1" thickBot="1" x14ac:dyDescent="0.5">
      <c r="B28" s="16" t="s">
        <v>49</v>
      </c>
      <c r="C28" s="202"/>
      <c r="D28" s="202"/>
      <c r="E28" s="203" t="s">
        <v>51</v>
      </c>
      <c r="F28" s="204"/>
      <c r="G28" s="205"/>
      <c r="H28" s="110"/>
      <c r="I28" s="50" t="s">
        <v>52</v>
      </c>
      <c r="J28" s="206"/>
      <c r="K28" s="207"/>
      <c r="L28" s="207"/>
      <c r="M28" s="207"/>
      <c r="N28" s="208"/>
      <c r="O28" s="201"/>
      <c r="P28" s="64"/>
      <c r="Q28" s="64"/>
      <c r="T28" s="5"/>
    </row>
    <row r="29" spans="2:23" ht="28.35" customHeight="1" thickBot="1" x14ac:dyDescent="0.5">
      <c r="B29" s="171" t="s">
        <v>44</v>
      </c>
      <c r="C29" s="173"/>
      <c r="D29" s="174"/>
      <c r="E29" s="109"/>
      <c r="F29" s="177"/>
      <c r="G29" s="178"/>
      <c r="H29" s="179"/>
      <c r="I29" s="180"/>
      <c r="J29" s="181"/>
      <c r="K29" s="182"/>
      <c r="L29" s="182"/>
      <c r="M29" s="182"/>
      <c r="N29" s="183"/>
      <c r="O29" s="199" t="str">
        <f>IF(OR(J29="",J31=""),"",_xlfn.LET(_xlpm.y,DATEDIF(J29,J31+1,"Y"),_xlpm.d,DATEDIF(J29,J31+1,"YD"),_xlpm.y&amp;"年"&amp;_xlpm.d&amp;"日"))</f>
        <v/>
      </c>
      <c r="P29" s="62"/>
      <c r="Q29" s="62"/>
      <c r="R29" s="82"/>
      <c r="T29" s="67"/>
      <c r="W29" s="67"/>
    </row>
    <row r="30" spans="2:23" ht="28.35" customHeight="1" x14ac:dyDescent="0.45">
      <c r="B30" s="172"/>
      <c r="C30" s="175"/>
      <c r="D30" s="176"/>
      <c r="E30" s="109"/>
      <c r="F30" s="177"/>
      <c r="G30" s="178"/>
      <c r="H30" s="179"/>
      <c r="I30" s="180"/>
      <c r="J30" s="184" t="s">
        <v>48</v>
      </c>
      <c r="K30" s="185"/>
      <c r="L30" s="185"/>
      <c r="M30" s="185"/>
      <c r="N30" s="186"/>
      <c r="O30" s="200"/>
      <c r="P30" s="63"/>
      <c r="Q30" s="63"/>
      <c r="T30" s="83"/>
      <c r="W30" s="83"/>
    </row>
    <row r="31" spans="2:23" ht="28.35" customHeight="1" thickBot="1" x14ac:dyDescent="0.5">
      <c r="B31" s="16" t="s">
        <v>49</v>
      </c>
      <c r="C31" s="202"/>
      <c r="D31" s="202"/>
      <c r="E31" s="203" t="s">
        <v>51</v>
      </c>
      <c r="F31" s="204"/>
      <c r="G31" s="205"/>
      <c r="H31" s="110"/>
      <c r="I31" s="50" t="s">
        <v>52</v>
      </c>
      <c r="J31" s="209"/>
      <c r="K31" s="210"/>
      <c r="L31" s="210"/>
      <c r="M31" s="210"/>
      <c r="N31" s="211"/>
      <c r="O31" s="201"/>
      <c r="P31" s="64"/>
      <c r="Q31" s="64"/>
    </row>
    <row r="32" spans="2:23" ht="15" customHeight="1" x14ac:dyDescent="0.45">
      <c r="B32" s="227" t="s">
        <v>134</v>
      </c>
      <c r="C32" s="228"/>
      <c r="D32" s="228"/>
      <c r="E32" s="228"/>
      <c r="F32" s="228"/>
      <c r="G32" s="228"/>
      <c r="H32" s="228"/>
      <c r="I32" s="229"/>
      <c r="J32" s="233" t="s">
        <v>62</v>
      </c>
      <c r="K32" s="234"/>
      <c r="L32" s="234"/>
      <c r="M32" s="235" t="str">
        <f>_xlfn.LET(
_xlpm.days,
SUM(
IF(OR(J20="",J22=""),0,J22-J20+1),
IF(OR(J23="",J25=""),0,J25-J23+1),
IF(OR(J26="",J28=""),0,J28-J26+1),
IF(OR(J29="",J31=""),0,J31-J29+1)
),
_xlpm.base,DATE(2001,1,1),
_xlpm.y,DATEDIF(_xlpm.base,_xlpm.base+_xlpm.days,"Y"),
_xlpm.d,DATEDIF(_xlpm.base,_xlpm.base+_xlpm.days,"YD"),
_xlpm.y&amp;"年"&amp;_xlpm.d&amp;"日"
)</f>
        <v>0年0日</v>
      </c>
      <c r="N32" s="235"/>
      <c r="O32" s="236"/>
      <c r="P32" s="64"/>
      <c r="Q32" s="64"/>
      <c r="S32" s="85"/>
    </row>
    <row r="33" spans="2:21" ht="15" customHeight="1" thickBot="1" x14ac:dyDescent="0.5">
      <c r="B33" s="230"/>
      <c r="C33" s="231"/>
      <c r="D33" s="231"/>
      <c r="E33" s="231"/>
      <c r="F33" s="231"/>
      <c r="G33" s="231"/>
      <c r="H33" s="231"/>
      <c r="I33" s="232"/>
      <c r="J33" s="237" t="s">
        <v>63</v>
      </c>
      <c r="K33" s="238"/>
      <c r="L33" s="238"/>
      <c r="M33" s="239" t="str">
        <f>IFERROR(IF(O3="✔",VLOOKUP(D3,受講区分プルダウン!A4:D14,4,FALSE),VLOOKUP(D3,受講区分プルダウン!A4:D13,3,FALSE)),"")</f>
        <v/>
      </c>
      <c r="N33" s="239"/>
      <c r="O33" s="240"/>
      <c r="P33" s="64"/>
      <c r="Q33" s="64"/>
      <c r="S33" s="86"/>
      <c r="T33" s="68"/>
    </row>
    <row r="34" spans="2:21" ht="4.95" customHeight="1" thickBot="1" x14ac:dyDescent="0.5">
      <c r="B34" s="10"/>
      <c r="C34" s="11"/>
      <c r="G34" s="12"/>
      <c r="H34" s="5"/>
      <c r="I34" s="5"/>
      <c r="J34" s="5"/>
      <c r="K34" s="13"/>
      <c r="L34" s="13"/>
      <c r="M34" s="13"/>
      <c r="N34" s="13"/>
      <c r="O34" s="66"/>
      <c r="P34" s="14"/>
      <c r="Q34" s="14"/>
    </row>
    <row r="35" spans="2:21" ht="30.75" customHeight="1" x14ac:dyDescent="0.45">
      <c r="B35" s="241" t="s">
        <v>150</v>
      </c>
      <c r="C35" s="216"/>
      <c r="D35" s="216"/>
      <c r="E35" s="216"/>
      <c r="F35" s="216"/>
      <c r="G35" s="216"/>
      <c r="H35" s="216"/>
      <c r="I35" s="216"/>
      <c r="J35" s="216"/>
      <c r="K35" s="216"/>
      <c r="L35" s="216"/>
      <c r="M35" s="216"/>
      <c r="N35" s="216"/>
      <c r="O35" s="217"/>
      <c r="P35" s="36"/>
      <c r="Q35" s="36"/>
      <c r="R35" s="68"/>
      <c r="U35" s="68"/>
    </row>
    <row r="36" spans="2:21" ht="27" customHeight="1" x14ac:dyDescent="0.45">
      <c r="B36" s="218" t="s">
        <v>151</v>
      </c>
      <c r="C36" s="219"/>
      <c r="D36" s="219"/>
      <c r="E36" s="219"/>
      <c r="F36" s="219"/>
      <c r="G36" s="219"/>
      <c r="H36" s="219"/>
      <c r="I36" s="219"/>
      <c r="J36" s="219"/>
      <c r="K36" s="219"/>
      <c r="L36" s="219"/>
      <c r="M36" s="219"/>
      <c r="N36" s="219"/>
      <c r="O36" s="220"/>
      <c r="P36" s="18"/>
      <c r="Q36" s="18"/>
      <c r="R36" s="68"/>
    </row>
    <row r="37" spans="2:21" ht="22.95" customHeight="1" x14ac:dyDescent="0.45">
      <c r="B37" s="17"/>
      <c r="C37" s="18"/>
      <c r="D37" s="90" t="s">
        <v>66</v>
      </c>
      <c r="E37" s="223" t="s">
        <v>153</v>
      </c>
      <c r="F37" s="223"/>
      <c r="G37" s="111"/>
      <c r="H37" s="111"/>
      <c r="I37" s="112"/>
      <c r="J37" s="18"/>
      <c r="K37" s="18"/>
      <c r="L37" s="18"/>
      <c r="M37" s="18"/>
      <c r="N37" s="18"/>
      <c r="O37" s="19"/>
      <c r="P37" s="18"/>
      <c r="Q37" s="18"/>
    </row>
    <row r="38" spans="2:21" ht="22.95" customHeight="1" x14ac:dyDescent="0.45">
      <c r="B38" s="24"/>
      <c r="D38" s="90" t="s">
        <v>67</v>
      </c>
      <c r="E38" s="224"/>
      <c r="F38" s="224"/>
      <c r="G38" s="224"/>
      <c r="H38" s="224"/>
      <c r="I38" s="113"/>
      <c r="J38" s="99" t="s">
        <v>139</v>
      </c>
      <c r="O38" s="25"/>
    </row>
    <row r="39" spans="2:21" ht="22.95" customHeight="1" x14ac:dyDescent="0.45">
      <c r="B39" s="24"/>
      <c r="D39" s="90" t="s">
        <v>68</v>
      </c>
      <c r="E39" s="224"/>
      <c r="F39" s="224"/>
      <c r="G39" s="224"/>
      <c r="H39" s="224"/>
      <c r="I39" s="113"/>
      <c r="J39" s="99" t="s">
        <v>140</v>
      </c>
      <c r="N39" s="3"/>
      <c r="O39" s="25"/>
    </row>
    <row r="40" spans="2:21" ht="25.95" customHeight="1" thickBot="1" x14ac:dyDescent="0.5">
      <c r="B40" s="20"/>
      <c r="C40" s="22"/>
      <c r="D40" s="91" t="s">
        <v>69</v>
      </c>
      <c r="E40" s="225"/>
      <c r="F40" s="225"/>
      <c r="G40" s="225"/>
      <c r="H40" s="225"/>
      <c r="I40" s="114"/>
      <c r="J40" s="26"/>
      <c r="K40" s="22"/>
      <c r="L40" s="22"/>
      <c r="M40" s="22"/>
      <c r="N40" s="22"/>
      <c r="O40" s="23"/>
    </row>
    <row r="41" spans="2:21" ht="19.5" customHeight="1" x14ac:dyDescent="0.45">
      <c r="B41" s="226" t="s">
        <v>149</v>
      </c>
      <c r="C41" s="216"/>
      <c r="D41" s="216"/>
      <c r="E41" s="216"/>
      <c r="F41" s="216"/>
      <c r="G41" s="216"/>
      <c r="H41" s="216"/>
      <c r="I41" s="216"/>
      <c r="J41" s="216"/>
      <c r="K41" s="216"/>
      <c r="L41" s="216"/>
      <c r="M41" s="216"/>
      <c r="N41" s="216"/>
      <c r="O41" s="217"/>
      <c r="P41" s="36"/>
      <c r="Q41" s="36"/>
    </row>
    <row r="42" spans="2:21" ht="37.5" customHeight="1" thickBot="1" x14ac:dyDescent="0.5">
      <c r="B42" s="212"/>
      <c r="C42" s="213"/>
      <c r="D42" s="213"/>
      <c r="E42" s="213"/>
      <c r="F42" s="213"/>
      <c r="G42" s="213"/>
      <c r="H42" s="213"/>
      <c r="I42" s="213"/>
      <c r="J42" s="213"/>
      <c r="K42" s="213"/>
      <c r="L42" s="213"/>
      <c r="M42" s="213"/>
      <c r="N42" s="213"/>
      <c r="O42" s="214"/>
      <c r="P42" s="65"/>
      <c r="Q42" s="65"/>
    </row>
    <row r="43" spans="2:21" ht="6" customHeight="1" thickBot="1" x14ac:dyDescent="0.5">
      <c r="B43" s="4"/>
      <c r="C43" s="4"/>
      <c r="D43" s="4"/>
      <c r="E43" s="4"/>
      <c r="F43" s="4"/>
      <c r="G43" s="4"/>
      <c r="H43" s="4"/>
      <c r="I43" s="4"/>
      <c r="J43" s="4"/>
      <c r="K43" s="4"/>
      <c r="L43" s="4"/>
      <c r="M43" s="4"/>
      <c r="N43" s="4"/>
      <c r="O43" s="4"/>
    </row>
    <row r="44" spans="2:21" ht="22.2" customHeight="1" x14ac:dyDescent="0.45">
      <c r="B44" s="215" t="s">
        <v>71</v>
      </c>
      <c r="C44" s="216"/>
      <c r="D44" s="216"/>
      <c r="E44" s="216"/>
      <c r="F44" s="216"/>
      <c r="G44" s="216"/>
      <c r="H44" s="216"/>
      <c r="I44" s="216"/>
      <c r="J44" s="216"/>
      <c r="K44" s="216"/>
      <c r="L44" s="216"/>
      <c r="M44" s="216"/>
      <c r="N44" s="216"/>
      <c r="O44" s="217"/>
      <c r="P44" s="36"/>
      <c r="Q44" s="36"/>
      <c r="R44" s="84"/>
      <c r="S44" s="29"/>
    </row>
    <row r="45" spans="2:21" ht="41.4" customHeight="1" x14ac:dyDescent="0.45">
      <c r="B45" s="218" t="s">
        <v>72</v>
      </c>
      <c r="C45" s="219"/>
      <c r="D45" s="219"/>
      <c r="E45" s="219"/>
      <c r="F45" s="219"/>
      <c r="G45" s="219"/>
      <c r="H45" s="219"/>
      <c r="I45" s="219"/>
      <c r="J45" s="219"/>
      <c r="K45" s="219"/>
      <c r="L45" s="219"/>
      <c r="M45" s="219"/>
      <c r="N45" s="219"/>
      <c r="O45" s="220"/>
      <c r="P45" s="18"/>
      <c r="Q45" s="18"/>
      <c r="R45" s="221"/>
      <c r="S45" s="221"/>
    </row>
    <row r="46" spans="2:21" ht="34.5" customHeight="1" thickBot="1" x14ac:dyDescent="0.5">
      <c r="B46" s="20"/>
      <c r="C46" s="30"/>
      <c r="D46" s="30"/>
      <c r="E46" s="31" t="s">
        <v>73</v>
      </c>
      <c r="F46" s="222"/>
      <c r="G46" s="222"/>
      <c r="H46" s="222"/>
      <c r="I46" s="34"/>
      <c r="J46" s="21"/>
      <c r="K46" s="22"/>
      <c r="L46" s="22"/>
      <c r="M46" s="22"/>
      <c r="N46" s="22"/>
      <c r="O46" s="23"/>
    </row>
    <row r="47" spans="2:21" ht="5.0999999999999996" customHeight="1" x14ac:dyDescent="0.45">
      <c r="B47" s="10"/>
      <c r="C47" s="11"/>
      <c r="G47" s="12"/>
      <c r="H47" s="5"/>
      <c r="I47" s="5"/>
      <c r="J47" s="5"/>
      <c r="K47" s="13"/>
      <c r="L47" s="13"/>
      <c r="M47" s="13"/>
      <c r="N47" s="13"/>
      <c r="O47" s="14"/>
      <c r="P47" s="14"/>
      <c r="Q47" s="14"/>
    </row>
    <row r="48" spans="2:21" ht="7.2" customHeight="1" x14ac:dyDescent="0.45"/>
  </sheetData>
  <sheetProtection algorithmName="SHA-512" hashValue="HalYsT4GVIM9YMPG+pYRuEkFehOkv4e6u734cKDFrRtmLX8s+zD2+U46yjWL+pscVaZp4uhWhmW4mdxOt6YzWQ==" saltValue="reL61JfwVzdmBZ3zs836Qg==" spinCount="100000" sheet="1" objects="1" scenarios="1"/>
  <dataConsolidate/>
  <mergeCells count="103">
    <mergeCell ref="O23:O25"/>
    <mergeCell ref="O26:O28"/>
    <mergeCell ref="O29:O31"/>
    <mergeCell ref="B42:O42"/>
    <mergeCell ref="B44:O44"/>
    <mergeCell ref="B45:O45"/>
    <mergeCell ref="R45:S45"/>
    <mergeCell ref="F46:H46"/>
    <mergeCell ref="B36:O36"/>
    <mergeCell ref="E37:F37"/>
    <mergeCell ref="E38:H38"/>
    <mergeCell ref="E39:H39"/>
    <mergeCell ref="E40:H40"/>
    <mergeCell ref="B41:O41"/>
    <mergeCell ref="B32:I33"/>
    <mergeCell ref="J32:L32"/>
    <mergeCell ref="M32:O32"/>
    <mergeCell ref="J33:L33"/>
    <mergeCell ref="M33:O33"/>
    <mergeCell ref="B35:O35"/>
    <mergeCell ref="F30:G30"/>
    <mergeCell ref="H30:I30"/>
    <mergeCell ref="J30:N30"/>
    <mergeCell ref="C31:D31"/>
    <mergeCell ref="B26:B27"/>
    <mergeCell ref="C26:D27"/>
    <mergeCell ref="F26:G26"/>
    <mergeCell ref="H26:I26"/>
    <mergeCell ref="J26:N26"/>
    <mergeCell ref="F27:G27"/>
    <mergeCell ref="E31:G31"/>
    <mergeCell ref="J31:N31"/>
    <mergeCell ref="H27:I27"/>
    <mergeCell ref="J27:N27"/>
    <mergeCell ref="C28:D28"/>
    <mergeCell ref="E28:G28"/>
    <mergeCell ref="J28:N28"/>
    <mergeCell ref="B29:B30"/>
    <mergeCell ref="C29:D30"/>
    <mergeCell ref="F29:G29"/>
    <mergeCell ref="H29:I29"/>
    <mergeCell ref="J29:N29"/>
    <mergeCell ref="B23:B24"/>
    <mergeCell ref="C23:D24"/>
    <mergeCell ref="F23:G23"/>
    <mergeCell ref="H23:I23"/>
    <mergeCell ref="J23:N23"/>
    <mergeCell ref="F24:G24"/>
    <mergeCell ref="H24:I24"/>
    <mergeCell ref="J24:N24"/>
    <mergeCell ref="C25:D25"/>
    <mergeCell ref="E25:G25"/>
    <mergeCell ref="J25:N25"/>
    <mergeCell ref="B20:B21"/>
    <mergeCell ref="C20:D21"/>
    <mergeCell ref="F20:G20"/>
    <mergeCell ref="H20:I20"/>
    <mergeCell ref="J20:N20"/>
    <mergeCell ref="F21:G21"/>
    <mergeCell ref="H21:I21"/>
    <mergeCell ref="J21:N21"/>
    <mergeCell ref="B17:O17"/>
    <mergeCell ref="B18:D18"/>
    <mergeCell ref="E18:I18"/>
    <mergeCell ref="J18:O18"/>
    <mergeCell ref="B19:D19"/>
    <mergeCell ref="E19:G19"/>
    <mergeCell ref="H19:I19"/>
    <mergeCell ref="J19:N19"/>
    <mergeCell ref="O20:O22"/>
    <mergeCell ref="C22:D22"/>
    <mergeCell ref="E22:G22"/>
    <mergeCell ref="J22:N22"/>
    <mergeCell ref="B12:B13"/>
    <mergeCell ref="D12:F12"/>
    <mergeCell ref="H12:I13"/>
    <mergeCell ref="O12:O13"/>
    <mergeCell ref="D13:F13"/>
    <mergeCell ref="B14:B15"/>
    <mergeCell ref="D14:F14"/>
    <mergeCell ref="H14:I15"/>
    <mergeCell ref="O14:O15"/>
    <mergeCell ref="D15:F15"/>
    <mergeCell ref="B8:B9"/>
    <mergeCell ref="C8:C9"/>
    <mergeCell ref="D8:F9"/>
    <mergeCell ref="H8:I9"/>
    <mergeCell ref="O8:O9"/>
    <mergeCell ref="B10:B11"/>
    <mergeCell ref="D10:F10"/>
    <mergeCell ref="H10:I11"/>
    <mergeCell ref="O10:O11"/>
    <mergeCell ref="D11:F11"/>
    <mergeCell ref="B2:O2"/>
    <mergeCell ref="B3:C3"/>
    <mergeCell ref="E3:G3"/>
    <mergeCell ref="H3:N3"/>
    <mergeCell ref="B5:O5"/>
    <mergeCell ref="B6:F6"/>
    <mergeCell ref="H6:I7"/>
    <mergeCell ref="J6:N7"/>
    <mergeCell ref="O6:O7"/>
    <mergeCell ref="B7:F7"/>
  </mergeCells>
  <phoneticPr fontId="3"/>
  <conditionalFormatting sqref="B5:O7 B8:D8 G8:O9 B9 B10:O15 B17:O19 B20:N31 B32:L32 B33:O33 B35:O42">
    <cfRule type="expression" dxfId="77" priority="12">
      <formula>$D$3="Ⅲ"</formula>
    </cfRule>
    <cfRule type="expression" dxfId="76" priority="13">
      <formula>$D$3="Ⅱ"</formula>
    </cfRule>
  </conditionalFormatting>
  <conditionalFormatting sqref="D8 G8:O9">
    <cfRule type="expression" dxfId="75" priority="11">
      <formula>OR($D$3="Ⅰ-①",$D$3="Ⅰ-②",$D$3="Ⅰ-③",$D$3="Ⅰ-④",$D$3="Ⅰ-⑥",$D$3="Ⅰ-⑦",$D$3="Ⅰ-⑧")</formula>
    </cfRule>
  </conditionalFormatting>
  <conditionalFormatting sqref="H20">
    <cfRule type="expression" dxfId="74" priority="14">
      <formula>$E$20="【行政】"</formula>
    </cfRule>
  </conditionalFormatting>
  <conditionalFormatting sqref="H21">
    <cfRule type="expression" dxfId="73" priority="15">
      <formula>$E$21="【行政】"</formula>
    </cfRule>
  </conditionalFormatting>
  <conditionalFormatting sqref="H23">
    <cfRule type="expression" dxfId="72" priority="16">
      <formula>$E$23="【行政】"</formula>
    </cfRule>
  </conditionalFormatting>
  <conditionalFormatting sqref="H24">
    <cfRule type="expression" dxfId="71" priority="17">
      <formula>$E$24="【行政】"</formula>
    </cfRule>
  </conditionalFormatting>
  <conditionalFormatting sqref="H26">
    <cfRule type="expression" dxfId="70" priority="18">
      <formula>$E$26="【行政】"</formula>
    </cfRule>
  </conditionalFormatting>
  <conditionalFormatting sqref="H27">
    <cfRule type="expression" dxfId="69" priority="19">
      <formula>$E$27="【行政】"</formula>
    </cfRule>
  </conditionalFormatting>
  <conditionalFormatting sqref="H29">
    <cfRule type="expression" dxfId="68" priority="20">
      <formula>$E$29="【行政】"</formula>
    </cfRule>
  </conditionalFormatting>
  <conditionalFormatting sqref="H30">
    <cfRule type="expression" dxfId="67" priority="21">
      <formula>$E$30="【行政】"</formula>
    </cfRule>
  </conditionalFormatting>
  <conditionalFormatting sqref="M32:O32">
    <cfRule type="expression" dxfId="66" priority="1">
      <formula>$D$2="Ⅰ-⑦"</formula>
    </cfRule>
    <cfRule type="expression" dxfId="65" priority="2">
      <formula>$D$2="Ⅰ-⑨"</formula>
    </cfRule>
    <cfRule type="expression" dxfId="64" priority="3">
      <formula>$D$2="Ⅳ"</formula>
    </cfRule>
    <cfRule type="expression" dxfId="63" priority="4">
      <formula>$D$2="Ⅲ"</formula>
    </cfRule>
    <cfRule type="expression" dxfId="62" priority="5">
      <formula>$D$2="Ⅱ"</formula>
    </cfRule>
  </conditionalFormatting>
  <conditionalFormatting sqref="O20 O23 O26 O29">
    <cfRule type="expression" dxfId="61" priority="6">
      <formula>$D$2="Ⅰ-⑦"</formula>
    </cfRule>
    <cfRule type="expression" dxfId="60" priority="7">
      <formula>$D$2="Ⅰ-⑨"</formula>
    </cfRule>
    <cfRule type="expression" dxfId="59" priority="8">
      <formula>$D$2="Ⅳ"</formula>
    </cfRule>
    <cfRule type="expression" dxfId="58" priority="9">
      <formula>$D$2="Ⅲ"</formula>
    </cfRule>
    <cfRule type="expression" dxfId="57" priority="10">
      <formula>$D$2="Ⅱ"</formula>
    </cfRule>
  </conditionalFormatting>
  <dataValidations count="17">
    <dataValidation type="list" allowBlank="1" showInputMessage="1" showErrorMessage="1" sqref="O3 Q3" xr:uid="{D32C2F54-7B73-46D6-BD28-3B2556BAC3D6}">
      <formula1>"✔,　"</formula1>
    </dataValidation>
    <dataValidation type="list" allowBlank="1" showInputMessage="1" showErrorMessage="1" sqref="J8:J15" xr:uid="{05782F31-C47C-4148-88E9-D5C8EF4FDB79}">
      <formula1>"昭和,平成,令和"</formula1>
    </dataValidation>
    <dataValidation type="list" allowBlank="1" showInputMessage="1" showErrorMessage="1" sqref="G8 G10 G12 G14" xr:uid="{D7BB6B95-97F9-4F01-A2B5-778BD9BB02D7}">
      <formula1>"昼間,夜間"</formula1>
    </dataValidation>
    <dataValidation type="list" allowBlank="1" showInputMessage="1" showErrorMessage="1" sqref="O11:Q15 O10 R10" xr:uid="{70CA1358-1B25-4355-A1A6-C4E70E3B6034}">
      <formula1>"卒業,中退,編入"</formula1>
    </dataValidation>
    <dataValidation allowBlank="1" showInputMessage="1" showErrorMessage="1" prompt="最終学歴が中学校の場合のみ記入してください。" sqref="D8" xr:uid="{3A144A20-A859-4009-B7F8-9158065714FC}"/>
    <dataValidation allowBlank="1" showInputMessage="1" showErrorMessage="1" prompt="【注意】_x000a_建築基準法に基づく昇降機及び遊戯施設が対象となります。" sqref="E19:G19" xr:uid="{4E6416F1-DB0C-4910-889D-BE9520E6EE48}"/>
    <dataValidation imeMode="halfAlpha" allowBlank="1" showInputMessage="1" showErrorMessage="1" sqref="H28 H31 H25 K8:K15 M8:M15 H22" xr:uid="{5599873A-CC0D-4626-AC3D-5E395DCB3E03}"/>
    <dataValidation imeMode="hiragana" allowBlank="1" showInputMessage="1" showErrorMessage="1" sqref="C20:D21 C23:D24 C26:D27 C29:D30" xr:uid="{7EA1377C-2CA1-48C0-8941-510B33D85321}"/>
    <dataValidation imeMode="hiragana" allowBlank="1" showInputMessage="1" showErrorMessage="1" prompt="【注意】庶務、会計、労務、営業等昇降機及び遊戯施設に関する知識及び技能を必要としない方は、実務経験に含みません。" sqref="C31:D31 C28:D28 C25:D25 C22:D22" xr:uid="{FB1D1E00-7682-44A8-8BE8-E2841CE84E11}"/>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BE1B913A-2867-4BCC-B8AA-767AFC891B32}">
      <formula1>1</formula1>
    </dataValidation>
    <dataValidation type="list" allowBlank="1" showInputMessage="1" showErrorMessage="1" sqref="G9" xr:uid="{312BE712-177E-460D-BE25-C5AFE17FC8BD}">
      <formula1>"1年,2年,3年,4年,5年,6年"</formula1>
    </dataValidation>
    <dataValidation type="list" allowBlank="1" showInputMessage="1" showErrorMessage="1" sqref="G15 G13 G11" xr:uid="{6F2C1996-6955-4093-81FA-0324E8035846}">
      <formula1>"1年,2年,3年,4年,5年"</formula1>
    </dataValidation>
    <dataValidation type="list" allowBlank="1" showInputMessage="1" showErrorMessage="1" sqref="E29:E30 E23:E24 E26:E27 E20:E21" xr:uid="{4B8A28E6-7525-41FA-9A42-3681D421702B}">
      <formula1>実務種別</formula1>
    </dataValidation>
    <dataValidation type="list" allowBlank="1" showInputMessage="1" showErrorMessage="1" sqref="F29:G30 F23:G24 F26:G27 F20:G21" xr:uid="{355C8339-CB36-48B7-8055-398C64625E9B}">
      <formula1>INDIRECT("種別機種["&amp;E20&amp;"]")</formula1>
    </dataValidation>
    <dataValidation type="list" allowBlank="1" showInputMessage="1" showErrorMessage="1" prompt="立ち合いのみの場合は実務に該当しません。" sqref="H20:I21 H23:I24 H26:I27 H29:I30" xr:uid="{C22B381D-3969-426D-A2F5-BCBACE19E505}">
      <formula1>INDIRECT("内容["&amp;E20&amp;"]")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0364D10C-269B-4684-B702-C58650D16261}">
      <formula1>1</formula1>
      <formula2>S32</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64E03B0D-65AE-4119-9600-8C7C8EF4564E}">
      <formula1>1</formula1>
      <formula2>R36</formula2>
    </dataValidation>
  </dataValidations>
  <hyperlinks>
    <hyperlink ref="E18:I18" r:id="rId1" display="実務経験の内容" xr:uid="{7D938D35-AB56-4B44-B950-772101EEFF83}"/>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676317F-6774-4E6F-A461-2A4599B430C9}">
          <x14:formula1>
            <xm:f>受講区分プルダウン!$A$4:$A$14</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02BC-9CF6-4B4E-A2EA-74BFC5F04966}">
  <sheetPr>
    <tabColor rgb="FFFF0000"/>
    <pageSetUpPr fitToPage="1"/>
  </sheetPr>
  <dimension ref="B1:Z48"/>
  <sheetViews>
    <sheetView showGridLines="0" zoomScale="81" zoomScaleNormal="81" zoomScaleSheetLayoutView="86" workbookViewId="0">
      <selection activeCell="V24" sqref="V24"/>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4.4" customHeight="1" x14ac:dyDescent="0.45"/>
    <row r="2" spans="2:26" ht="18" customHeight="1" thickBot="1" x14ac:dyDescent="0.5">
      <c r="B2" s="115" t="s">
        <v>155</v>
      </c>
      <c r="C2" s="115"/>
      <c r="D2" s="115"/>
      <c r="E2" s="115"/>
      <c r="F2" s="115"/>
      <c r="G2" s="115"/>
      <c r="H2" s="115"/>
      <c r="I2" s="115"/>
      <c r="J2" s="115"/>
      <c r="K2" s="115"/>
      <c r="L2" s="115"/>
      <c r="M2" s="115"/>
      <c r="N2" s="115"/>
      <c r="O2" s="115"/>
      <c r="P2" s="54"/>
      <c r="Q2" s="54"/>
    </row>
    <row r="3" spans="2:26" ht="30" customHeight="1" thickBot="1" x14ac:dyDescent="0.5">
      <c r="B3" s="116" t="s">
        <v>0</v>
      </c>
      <c r="C3" s="117"/>
      <c r="D3" s="72" t="s">
        <v>1</v>
      </c>
      <c r="E3" s="118" t="str">
        <f>IFERROR(VLOOKUP(D3,受講区分プルダウン!A4:D14,2,FALSE),"")</f>
        <v>実務経験のみ、１１年以上</v>
      </c>
      <c r="F3" s="119"/>
      <c r="G3" s="119"/>
      <c r="H3" s="120" t="s">
        <v>2</v>
      </c>
      <c r="I3" s="120"/>
      <c r="J3" s="120"/>
      <c r="K3" s="120"/>
      <c r="L3" s="120"/>
      <c r="M3" s="120"/>
      <c r="N3" s="121"/>
      <c r="O3" s="46"/>
      <c r="P3" s="57"/>
      <c r="Q3" s="5"/>
      <c r="R3" s="5"/>
      <c r="S3" s="27"/>
    </row>
    <row r="4" spans="2:26" ht="6.75" customHeight="1" thickBot="1" x14ac:dyDescent="0.5">
      <c r="P4" s="57"/>
    </row>
    <row r="5" spans="2:26" ht="20.100000000000001" customHeight="1" x14ac:dyDescent="0.45">
      <c r="B5" s="122" t="s">
        <v>148</v>
      </c>
      <c r="C5" s="123"/>
      <c r="D5" s="123"/>
      <c r="E5" s="123"/>
      <c r="F5" s="123"/>
      <c r="G5" s="123"/>
      <c r="H5" s="123"/>
      <c r="I5" s="123"/>
      <c r="J5" s="123"/>
      <c r="K5" s="123"/>
      <c r="L5" s="123"/>
      <c r="M5" s="123"/>
      <c r="N5" s="123"/>
      <c r="O5" s="124"/>
      <c r="P5" s="57"/>
      <c r="Q5" s="57"/>
      <c r="U5" s="28"/>
    </row>
    <row r="6" spans="2:26" x14ac:dyDescent="0.45">
      <c r="B6" s="125" t="s">
        <v>4</v>
      </c>
      <c r="C6" s="126"/>
      <c r="D6" s="126"/>
      <c r="E6" s="126"/>
      <c r="F6" s="127"/>
      <c r="G6" s="2" t="s">
        <v>5</v>
      </c>
      <c r="H6" s="128" t="s">
        <v>6</v>
      </c>
      <c r="I6" s="129"/>
      <c r="J6" s="132" t="s">
        <v>7</v>
      </c>
      <c r="K6" s="133"/>
      <c r="L6" s="133"/>
      <c r="M6" s="133"/>
      <c r="N6" s="134"/>
      <c r="O6" s="138" t="s">
        <v>8</v>
      </c>
      <c r="P6" s="58"/>
      <c r="Q6" s="58"/>
    </row>
    <row r="7" spans="2:26" ht="13.8" thickBot="1" x14ac:dyDescent="0.5">
      <c r="B7" s="140" t="s">
        <v>9</v>
      </c>
      <c r="C7" s="141"/>
      <c r="D7" s="141"/>
      <c r="E7" s="141"/>
      <c r="F7" s="142"/>
      <c r="G7" s="8" t="s">
        <v>10</v>
      </c>
      <c r="H7" s="130"/>
      <c r="I7" s="131"/>
      <c r="J7" s="135"/>
      <c r="K7" s="136"/>
      <c r="L7" s="136"/>
      <c r="M7" s="136"/>
      <c r="N7" s="137"/>
      <c r="O7" s="139"/>
      <c r="P7" s="58"/>
      <c r="Q7" s="58"/>
    </row>
    <row r="8" spans="2:26" ht="19.95" customHeight="1" x14ac:dyDescent="0.45">
      <c r="B8" s="143" t="s">
        <v>11</v>
      </c>
      <c r="C8" s="145" t="s">
        <v>4</v>
      </c>
      <c r="D8" s="278"/>
      <c r="E8" s="279"/>
      <c r="F8" s="280"/>
      <c r="G8" s="40"/>
      <c r="H8" s="269"/>
      <c r="I8" s="270"/>
      <c r="J8" s="73"/>
      <c r="K8" s="74"/>
      <c r="L8" s="75" t="s">
        <v>12</v>
      </c>
      <c r="M8" s="76"/>
      <c r="N8" s="77" t="s">
        <v>13</v>
      </c>
      <c r="O8" s="157" t="s">
        <v>14</v>
      </c>
      <c r="R8" s="79"/>
      <c r="S8" s="36"/>
    </row>
    <row r="9" spans="2:26" ht="19.95" customHeight="1" thickBot="1" x14ac:dyDescent="0.5">
      <c r="B9" s="144"/>
      <c r="C9" s="146"/>
      <c r="D9" s="281"/>
      <c r="E9" s="282"/>
      <c r="F9" s="283"/>
      <c r="G9" s="41"/>
      <c r="H9" s="271"/>
      <c r="I9" s="272"/>
      <c r="J9" s="44"/>
      <c r="K9" s="6"/>
      <c r="L9" s="47" t="s">
        <v>12</v>
      </c>
      <c r="M9" s="37"/>
      <c r="N9" s="48" t="s">
        <v>15</v>
      </c>
      <c r="O9" s="158"/>
      <c r="R9" s="80"/>
      <c r="S9" s="36"/>
    </row>
    <row r="10" spans="2:26" ht="19.95" customHeight="1" x14ac:dyDescent="0.45">
      <c r="B10" s="159" t="s">
        <v>16</v>
      </c>
      <c r="C10" s="9" t="s">
        <v>4</v>
      </c>
      <c r="D10" s="266" t="s">
        <v>17</v>
      </c>
      <c r="E10" s="267"/>
      <c r="F10" s="268"/>
      <c r="G10" s="42" t="s">
        <v>18</v>
      </c>
      <c r="H10" s="269" t="s">
        <v>19</v>
      </c>
      <c r="I10" s="270"/>
      <c r="J10" s="73" t="s">
        <v>20</v>
      </c>
      <c r="K10" s="76">
        <v>50</v>
      </c>
      <c r="L10" s="75" t="s">
        <v>12</v>
      </c>
      <c r="M10" s="76">
        <v>4</v>
      </c>
      <c r="N10" s="78" t="s">
        <v>13</v>
      </c>
      <c r="O10" s="273" t="s">
        <v>21</v>
      </c>
      <c r="R10" s="79"/>
      <c r="S10" s="80"/>
    </row>
    <row r="11" spans="2:26" ht="19.95" customHeight="1" thickBot="1" x14ac:dyDescent="0.5">
      <c r="B11" s="160"/>
      <c r="C11" s="93" t="s">
        <v>22</v>
      </c>
      <c r="D11" s="275" t="s">
        <v>23</v>
      </c>
      <c r="E11" s="276"/>
      <c r="F11" s="277"/>
      <c r="G11" s="43" t="s">
        <v>24</v>
      </c>
      <c r="H11" s="271"/>
      <c r="I11" s="272"/>
      <c r="J11" s="45" t="s">
        <v>25</v>
      </c>
      <c r="K11" s="37">
        <v>55</v>
      </c>
      <c r="L11" s="47" t="s">
        <v>12</v>
      </c>
      <c r="M11" s="37">
        <v>3</v>
      </c>
      <c r="N11" s="49" t="s">
        <v>15</v>
      </c>
      <c r="O11" s="274"/>
      <c r="P11" s="60"/>
      <c r="Q11" s="60"/>
    </row>
    <row r="12" spans="2:26" ht="19.95" customHeight="1" x14ac:dyDescent="0.45">
      <c r="B12" s="159" t="s">
        <v>26</v>
      </c>
      <c r="C12" s="9" t="s">
        <v>4</v>
      </c>
      <c r="D12" s="266" t="s">
        <v>27</v>
      </c>
      <c r="E12" s="267"/>
      <c r="F12" s="268"/>
      <c r="G12" s="42" t="s">
        <v>28</v>
      </c>
      <c r="H12" s="269" t="s">
        <v>29</v>
      </c>
      <c r="I12" s="270"/>
      <c r="J12" s="73" t="s">
        <v>25</v>
      </c>
      <c r="K12" s="76">
        <v>55</v>
      </c>
      <c r="L12" s="75" t="s">
        <v>12</v>
      </c>
      <c r="M12" s="76">
        <v>4</v>
      </c>
      <c r="N12" s="78" t="s">
        <v>13</v>
      </c>
      <c r="O12" s="273" t="s">
        <v>30</v>
      </c>
      <c r="P12" s="59"/>
      <c r="Q12" s="59"/>
    </row>
    <row r="13" spans="2:26" ht="19.95" customHeight="1" thickBot="1" x14ac:dyDescent="0.5">
      <c r="B13" s="160"/>
      <c r="C13" s="93" t="s">
        <v>22</v>
      </c>
      <c r="D13" s="275" t="s">
        <v>31</v>
      </c>
      <c r="E13" s="276"/>
      <c r="F13" s="277"/>
      <c r="G13" s="43" t="s">
        <v>32</v>
      </c>
      <c r="H13" s="271"/>
      <c r="I13" s="272"/>
      <c r="J13" s="45" t="s">
        <v>25</v>
      </c>
      <c r="K13" s="37">
        <v>57</v>
      </c>
      <c r="L13" s="47" t="s">
        <v>12</v>
      </c>
      <c r="M13" s="37">
        <v>3</v>
      </c>
      <c r="N13" s="49" t="s">
        <v>15</v>
      </c>
      <c r="O13" s="274"/>
      <c r="P13" s="60"/>
      <c r="Q13" s="60"/>
      <c r="Z13" s="28"/>
    </row>
    <row r="14" spans="2:26" ht="19.95" customHeight="1" x14ac:dyDescent="0.45">
      <c r="B14" s="169" t="s">
        <v>26</v>
      </c>
      <c r="C14" s="7" t="s">
        <v>4</v>
      </c>
      <c r="D14" s="266" t="s">
        <v>33</v>
      </c>
      <c r="E14" s="267"/>
      <c r="F14" s="268"/>
      <c r="G14" s="40" t="s">
        <v>18</v>
      </c>
      <c r="H14" s="269" t="s">
        <v>34</v>
      </c>
      <c r="I14" s="270"/>
      <c r="J14" s="73" t="s">
        <v>25</v>
      </c>
      <c r="K14" s="76">
        <v>57</v>
      </c>
      <c r="L14" s="75" t="s">
        <v>12</v>
      </c>
      <c r="M14" s="76">
        <v>4</v>
      </c>
      <c r="N14" s="78" t="s">
        <v>13</v>
      </c>
      <c r="O14" s="284" t="s">
        <v>21</v>
      </c>
      <c r="P14" s="59"/>
      <c r="Q14" s="59"/>
      <c r="Z14" s="28"/>
    </row>
    <row r="15" spans="2:26" ht="19.95" customHeight="1" thickBot="1" x14ac:dyDescent="0.5">
      <c r="B15" s="160"/>
      <c r="C15" s="93" t="s">
        <v>22</v>
      </c>
      <c r="D15" s="275" t="s">
        <v>35</v>
      </c>
      <c r="E15" s="276"/>
      <c r="F15" s="277"/>
      <c r="G15" s="43" t="s">
        <v>36</v>
      </c>
      <c r="H15" s="271"/>
      <c r="I15" s="272"/>
      <c r="J15" s="45" t="s">
        <v>25</v>
      </c>
      <c r="K15" s="37">
        <v>59</v>
      </c>
      <c r="L15" s="47" t="s">
        <v>12</v>
      </c>
      <c r="M15" s="37">
        <v>3</v>
      </c>
      <c r="N15" s="49" t="s">
        <v>15</v>
      </c>
      <c r="O15" s="274"/>
      <c r="P15" s="60"/>
      <c r="Q15" s="60"/>
    </row>
    <row r="16" spans="2:26" ht="5.25" customHeight="1" thickBot="1" x14ac:dyDescent="0.5">
      <c r="B16" s="10"/>
      <c r="C16" s="11"/>
      <c r="G16" s="12"/>
      <c r="H16" s="5"/>
      <c r="I16" s="5"/>
      <c r="J16" s="5"/>
      <c r="K16" s="13"/>
      <c r="L16" s="13"/>
      <c r="M16" s="13"/>
      <c r="N16" s="13"/>
      <c r="O16" s="14"/>
      <c r="P16" s="14"/>
      <c r="Q16" s="14"/>
    </row>
    <row r="17" spans="2:23" ht="32.25" customHeight="1" x14ac:dyDescent="0.45">
      <c r="B17" s="285" t="s">
        <v>157</v>
      </c>
      <c r="C17" s="286"/>
      <c r="D17" s="286"/>
      <c r="E17" s="286"/>
      <c r="F17" s="286"/>
      <c r="G17" s="286"/>
      <c r="H17" s="286"/>
      <c r="I17" s="286"/>
      <c r="J17" s="286"/>
      <c r="K17" s="286"/>
      <c r="L17" s="286"/>
      <c r="M17" s="286"/>
      <c r="N17" s="286"/>
      <c r="O17" s="287"/>
      <c r="P17" s="35"/>
      <c r="Q17" s="35"/>
    </row>
    <row r="18" spans="2:23" ht="18" x14ac:dyDescent="0.45">
      <c r="B18" s="190" t="s">
        <v>37</v>
      </c>
      <c r="C18" s="191"/>
      <c r="D18" s="191"/>
      <c r="E18" s="192" t="s">
        <v>38</v>
      </c>
      <c r="F18" s="192"/>
      <c r="G18" s="192"/>
      <c r="H18" s="192"/>
      <c r="I18" s="192"/>
      <c r="J18" s="288" t="s">
        <v>142</v>
      </c>
      <c r="K18" s="288"/>
      <c r="L18" s="288"/>
      <c r="M18" s="288"/>
      <c r="N18" s="288"/>
      <c r="O18" s="289"/>
      <c r="P18" s="61"/>
      <c r="Q18" s="61"/>
    </row>
    <row r="19" spans="2:23" ht="13.8" thickBot="1" x14ac:dyDescent="0.5">
      <c r="B19" s="195" t="s">
        <v>39</v>
      </c>
      <c r="C19" s="196"/>
      <c r="D19" s="196"/>
      <c r="E19" s="196" t="s">
        <v>40</v>
      </c>
      <c r="F19" s="196"/>
      <c r="G19" s="196"/>
      <c r="H19" s="197" t="s">
        <v>41</v>
      </c>
      <c r="I19" s="197"/>
      <c r="J19" s="198" t="s">
        <v>42</v>
      </c>
      <c r="K19" s="198"/>
      <c r="L19" s="198"/>
      <c r="M19" s="198"/>
      <c r="N19" s="198"/>
      <c r="O19" s="15" t="s">
        <v>158</v>
      </c>
      <c r="P19" s="58"/>
      <c r="Q19" s="58"/>
    </row>
    <row r="20" spans="2:23" ht="28.35" customHeight="1" thickBot="1" x14ac:dyDescent="0.5">
      <c r="B20" s="171" t="s">
        <v>44</v>
      </c>
      <c r="C20" s="252" t="s">
        <v>132</v>
      </c>
      <c r="D20" s="253"/>
      <c r="E20" s="88" t="s">
        <v>45</v>
      </c>
      <c r="F20" s="256" t="s">
        <v>112</v>
      </c>
      <c r="G20" s="257"/>
      <c r="H20" s="258" t="s">
        <v>47</v>
      </c>
      <c r="I20" s="259"/>
      <c r="J20" s="260">
        <v>40179</v>
      </c>
      <c r="K20" s="261"/>
      <c r="L20" s="261"/>
      <c r="M20" s="261"/>
      <c r="N20" s="262"/>
      <c r="O20" s="199" t="str">
        <f>IF(OR(J20="",J22=""),"",_xlfn.LET(_xlpm.y,DATEDIF(J20,J22+1,"Y"),_xlpm.d,DATEDIF(J20,J22+1,"YD"),_xlpm.y&amp;"年"&amp;_xlpm.d&amp;"日"))</f>
        <v>8年90日</v>
      </c>
      <c r="P20" s="62"/>
      <c r="Q20" s="62"/>
      <c r="S20" s="5"/>
    </row>
    <row r="21" spans="2:23" ht="28.35" customHeight="1" x14ac:dyDescent="0.45">
      <c r="B21" s="172"/>
      <c r="C21" s="254"/>
      <c r="D21" s="255"/>
      <c r="E21" s="88" t="s">
        <v>45</v>
      </c>
      <c r="F21" s="256" t="s">
        <v>46</v>
      </c>
      <c r="G21" s="257"/>
      <c r="H21" s="258" t="s">
        <v>47</v>
      </c>
      <c r="I21" s="259"/>
      <c r="J21" s="184" t="s">
        <v>48</v>
      </c>
      <c r="K21" s="185"/>
      <c r="L21" s="185"/>
      <c r="M21" s="185"/>
      <c r="N21" s="186"/>
      <c r="O21" s="200"/>
      <c r="P21" s="63"/>
      <c r="Q21" s="63"/>
      <c r="S21" s="5"/>
      <c r="T21" s="5"/>
    </row>
    <row r="22" spans="2:23" ht="28.35" customHeight="1" thickBot="1" x14ac:dyDescent="0.5">
      <c r="B22" s="16" t="s">
        <v>49</v>
      </c>
      <c r="C22" s="245" t="s">
        <v>50</v>
      </c>
      <c r="D22" s="245"/>
      <c r="E22" s="203" t="s">
        <v>51</v>
      </c>
      <c r="F22" s="204"/>
      <c r="G22" s="205"/>
      <c r="H22" s="89">
        <v>15</v>
      </c>
      <c r="I22" s="50" t="s">
        <v>52</v>
      </c>
      <c r="J22" s="263">
        <v>43190</v>
      </c>
      <c r="K22" s="264"/>
      <c r="L22" s="264"/>
      <c r="M22" s="264"/>
      <c r="N22" s="265"/>
      <c r="O22" s="201"/>
      <c r="P22" s="64"/>
      <c r="Q22" s="64"/>
      <c r="R22" s="81"/>
      <c r="S22" s="5"/>
      <c r="T22" s="5"/>
    </row>
    <row r="23" spans="2:23" ht="28.35" customHeight="1" thickBot="1" x14ac:dyDescent="0.5">
      <c r="B23" s="171" t="s">
        <v>44</v>
      </c>
      <c r="C23" s="252" t="s">
        <v>53</v>
      </c>
      <c r="D23" s="253"/>
      <c r="E23" s="88" t="s">
        <v>54</v>
      </c>
      <c r="F23" s="256" t="s">
        <v>55</v>
      </c>
      <c r="G23" s="257"/>
      <c r="H23" s="258" t="s">
        <v>56</v>
      </c>
      <c r="I23" s="259"/>
      <c r="J23" s="260">
        <v>43374</v>
      </c>
      <c r="K23" s="261"/>
      <c r="L23" s="261"/>
      <c r="M23" s="261"/>
      <c r="N23" s="262"/>
      <c r="O23" s="199" t="str">
        <f>IF(OR(J23="",J25=""),"",_xlfn.LET(_xlpm.y,DATEDIF(J23,J25+1,"Y"),_xlpm.d,DATEDIF(J23,J25+1,"YD"),_xlpm.y&amp;"年"&amp;_xlpm.d&amp;"日"))</f>
        <v>1年92日</v>
      </c>
      <c r="P23" s="62"/>
      <c r="Q23" s="62"/>
      <c r="T23" s="5"/>
    </row>
    <row r="24" spans="2:23" ht="28.35" customHeight="1" x14ac:dyDescent="0.45">
      <c r="B24" s="172"/>
      <c r="C24" s="254"/>
      <c r="D24" s="255"/>
      <c r="E24" s="88" t="s">
        <v>54</v>
      </c>
      <c r="F24" s="256" t="s">
        <v>57</v>
      </c>
      <c r="G24" s="257"/>
      <c r="H24" s="258" t="s">
        <v>47</v>
      </c>
      <c r="I24" s="259"/>
      <c r="J24" s="184" t="s">
        <v>48</v>
      </c>
      <c r="K24" s="185"/>
      <c r="L24" s="185"/>
      <c r="M24" s="185"/>
      <c r="N24" s="186"/>
      <c r="O24" s="200"/>
      <c r="P24" s="63"/>
      <c r="Q24" s="63"/>
    </row>
    <row r="25" spans="2:23" ht="28.35" customHeight="1" thickBot="1" x14ac:dyDescent="0.5">
      <c r="B25" s="16" t="s">
        <v>49</v>
      </c>
      <c r="C25" s="245" t="s">
        <v>58</v>
      </c>
      <c r="D25" s="245"/>
      <c r="E25" s="203" t="s">
        <v>51</v>
      </c>
      <c r="F25" s="204"/>
      <c r="G25" s="205"/>
      <c r="H25" s="89">
        <v>5</v>
      </c>
      <c r="I25" s="50" t="s">
        <v>52</v>
      </c>
      <c r="J25" s="263">
        <v>43830</v>
      </c>
      <c r="K25" s="264"/>
      <c r="L25" s="264"/>
      <c r="M25" s="264"/>
      <c r="N25" s="265"/>
      <c r="O25" s="201"/>
      <c r="P25" s="64"/>
      <c r="Q25" s="64"/>
      <c r="S25" s="5"/>
    </row>
    <row r="26" spans="2:23" ht="28.35" customHeight="1" thickBot="1" x14ac:dyDescent="0.5">
      <c r="B26" s="171" t="s">
        <v>44</v>
      </c>
      <c r="C26" s="252" t="s">
        <v>59</v>
      </c>
      <c r="D26" s="253"/>
      <c r="E26" s="88" t="s">
        <v>60</v>
      </c>
      <c r="F26" s="256" t="s">
        <v>61</v>
      </c>
      <c r="G26" s="257"/>
      <c r="H26" s="258"/>
      <c r="I26" s="259"/>
      <c r="J26" s="260">
        <v>44652</v>
      </c>
      <c r="K26" s="261"/>
      <c r="L26" s="261"/>
      <c r="M26" s="261"/>
      <c r="N26" s="262"/>
      <c r="O26" s="199" t="str">
        <f>IF(OR(J26="",J28=""),"",_xlfn.LET(_xlpm.y,DATEDIF(J26,J28+1,"Y"),_xlpm.d,DATEDIF(J26,J28+1,"YD"),_xlpm.y&amp;"年"&amp;_xlpm.d&amp;"日"))</f>
        <v>1年30日</v>
      </c>
      <c r="P26" s="62"/>
      <c r="Q26" s="62"/>
    </row>
    <row r="27" spans="2:23" ht="28.35" customHeight="1" x14ac:dyDescent="0.45">
      <c r="B27" s="172"/>
      <c r="C27" s="254"/>
      <c r="D27" s="255"/>
      <c r="E27" s="88"/>
      <c r="F27" s="256"/>
      <c r="G27" s="257"/>
      <c r="H27" s="258"/>
      <c r="I27" s="259"/>
      <c r="J27" s="184" t="s">
        <v>48</v>
      </c>
      <c r="K27" s="185"/>
      <c r="L27" s="185"/>
      <c r="M27" s="185"/>
      <c r="N27" s="186"/>
      <c r="O27" s="200"/>
      <c r="P27" s="63"/>
      <c r="Q27" s="63"/>
      <c r="S27" s="85"/>
    </row>
    <row r="28" spans="2:23" ht="28.35" customHeight="1" thickBot="1" x14ac:dyDescent="0.5">
      <c r="B28" s="16" t="s">
        <v>49</v>
      </c>
      <c r="C28" s="245"/>
      <c r="D28" s="245"/>
      <c r="E28" s="203" t="s">
        <v>51</v>
      </c>
      <c r="F28" s="204"/>
      <c r="G28" s="205"/>
      <c r="H28" s="89">
        <v>10</v>
      </c>
      <c r="I28" s="50" t="s">
        <v>52</v>
      </c>
      <c r="J28" s="263">
        <v>45046</v>
      </c>
      <c r="K28" s="264"/>
      <c r="L28" s="264"/>
      <c r="M28" s="264"/>
      <c r="N28" s="265"/>
      <c r="O28" s="201"/>
      <c r="P28" s="64"/>
      <c r="Q28" s="64"/>
      <c r="T28" s="5"/>
    </row>
    <row r="29" spans="2:23" ht="28.35" customHeight="1" thickBot="1" x14ac:dyDescent="0.5">
      <c r="B29" s="171" t="s">
        <v>44</v>
      </c>
      <c r="C29" s="252" t="s">
        <v>137</v>
      </c>
      <c r="D29" s="253"/>
      <c r="E29" s="88" t="s">
        <v>45</v>
      </c>
      <c r="F29" s="256" t="s">
        <v>46</v>
      </c>
      <c r="G29" s="257"/>
      <c r="H29" s="258" t="s">
        <v>47</v>
      </c>
      <c r="I29" s="259"/>
      <c r="J29" s="260">
        <v>45047</v>
      </c>
      <c r="K29" s="261"/>
      <c r="L29" s="261"/>
      <c r="M29" s="261"/>
      <c r="N29" s="262"/>
      <c r="O29" s="199" t="str">
        <f>IF(OR(J29="",J31=""),"",_xlfn.LET(_xlpm.y,DATEDIF(J29,J31+1,"Y"),_xlpm.d,DATEDIF(J29,J31+1,"YD"),_xlpm.y&amp;"年"&amp;_xlpm.d&amp;"日"))</f>
        <v>3年123日</v>
      </c>
      <c r="P29" s="62"/>
      <c r="Q29" s="62"/>
      <c r="R29" s="82"/>
      <c r="T29" s="67"/>
      <c r="W29" s="67"/>
    </row>
    <row r="30" spans="2:23" ht="28.35" customHeight="1" x14ac:dyDescent="0.45">
      <c r="B30" s="172"/>
      <c r="C30" s="254"/>
      <c r="D30" s="255"/>
      <c r="E30" s="88" t="s">
        <v>45</v>
      </c>
      <c r="F30" s="256" t="s">
        <v>112</v>
      </c>
      <c r="G30" s="257"/>
      <c r="H30" s="258" t="s">
        <v>47</v>
      </c>
      <c r="I30" s="259"/>
      <c r="J30" s="184" t="s">
        <v>48</v>
      </c>
      <c r="K30" s="185"/>
      <c r="L30" s="185"/>
      <c r="M30" s="185"/>
      <c r="N30" s="186"/>
      <c r="O30" s="200"/>
      <c r="P30" s="63"/>
      <c r="Q30" s="63"/>
      <c r="T30" s="83"/>
      <c r="W30" s="83"/>
    </row>
    <row r="31" spans="2:23" ht="28.35" customHeight="1" thickBot="1" x14ac:dyDescent="0.5">
      <c r="B31" s="16" t="s">
        <v>49</v>
      </c>
      <c r="C31" s="245" t="s">
        <v>133</v>
      </c>
      <c r="D31" s="245"/>
      <c r="E31" s="203" t="s">
        <v>51</v>
      </c>
      <c r="F31" s="204"/>
      <c r="G31" s="205"/>
      <c r="H31" s="89">
        <v>15</v>
      </c>
      <c r="I31" s="50" t="s">
        <v>52</v>
      </c>
      <c r="J31" s="246">
        <v>46265</v>
      </c>
      <c r="K31" s="247"/>
      <c r="L31" s="247"/>
      <c r="M31" s="247"/>
      <c r="N31" s="248"/>
      <c r="O31" s="201"/>
      <c r="P31" s="64"/>
      <c r="Q31" s="64"/>
    </row>
    <row r="32" spans="2:23" ht="15" customHeight="1" x14ac:dyDescent="0.45">
      <c r="B32" s="227" t="s">
        <v>134</v>
      </c>
      <c r="C32" s="228"/>
      <c r="D32" s="228"/>
      <c r="E32" s="228"/>
      <c r="F32" s="228"/>
      <c r="G32" s="228"/>
      <c r="H32" s="228"/>
      <c r="I32" s="229"/>
      <c r="J32" s="233" t="s">
        <v>62</v>
      </c>
      <c r="K32" s="234"/>
      <c r="L32" s="234"/>
      <c r="M32" s="235" t="str">
        <f>_xlfn.LET(
_xlpm.days,
SUM(
IF(OR(J20="",J22=""),0,J22-J20+1),
IF(OR(J23="",J25=""),0,J25-J23+1),
IF(OR(J26="",J28=""),0,J28-J26+1),
IF(OR(J29="",J31=""),0,J31-J29+1)
),
_xlpm.base,DATE(2001,1,1),
_xlpm.y,DATEDIF(_xlpm.base,_xlpm.base+_xlpm.days,"Y"),
_xlpm.d,DATEDIF(_xlpm.base,_xlpm.base+_xlpm.days,"YD"),
_xlpm.y&amp;"年"&amp;_xlpm.d&amp;"日"
)</f>
        <v>13年335日</v>
      </c>
      <c r="N32" s="235"/>
      <c r="O32" s="236"/>
      <c r="P32" s="64"/>
      <c r="Q32" s="64"/>
      <c r="S32" s="85"/>
    </row>
    <row r="33" spans="2:21" ht="15" customHeight="1" thickBot="1" x14ac:dyDescent="0.5">
      <c r="B33" s="230"/>
      <c r="C33" s="231"/>
      <c r="D33" s="231"/>
      <c r="E33" s="231"/>
      <c r="F33" s="231"/>
      <c r="G33" s="231"/>
      <c r="H33" s="231"/>
      <c r="I33" s="232"/>
      <c r="J33" s="237" t="s">
        <v>63</v>
      </c>
      <c r="K33" s="238"/>
      <c r="L33" s="238"/>
      <c r="M33" s="239">
        <f>IFERROR(IF(O3="✔",VLOOKUP(D3,受講区分プルダウン!A4:D14,4,FALSE),VLOOKUP(D3,受講区分プルダウン!A4:D13,3,FALSE)),"")</f>
        <v>11</v>
      </c>
      <c r="N33" s="239"/>
      <c r="O33" s="240"/>
      <c r="P33" s="64"/>
      <c r="Q33" s="64"/>
      <c r="S33" s="86"/>
      <c r="T33" s="68"/>
    </row>
    <row r="34" spans="2:21" ht="4.95" customHeight="1" thickBot="1" x14ac:dyDescent="0.5">
      <c r="B34" s="10"/>
      <c r="C34" s="11"/>
      <c r="G34" s="12"/>
      <c r="H34" s="5"/>
      <c r="I34" s="5"/>
      <c r="J34" s="5"/>
      <c r="K34" s="13"/>
      <c r="L34" s="13"/>
      <c r="M34" s="13"/>
      <c r="N34" s="13"/>
      <c r="O34" s="66"/>
      <c r="P34" s="14"/>
      <c r="Q34" s="14"/>
    </row>
    <row r="35" spans="2:21" ht="30.75" customHeight="1" x14ac:dyDescent="0.45">
      <c r="B35" s="241" t="s">
        <v>150</v>
      </c>
      <c r="C35" s="216"/>
      <c r="D35" s="216"/>
      <c r="E35" s="216"/>
      <c r="F35" s="216"/>
      <c r="G35" s="216"/>
      <c r="H35" s="216"/>
      <c r="I35" s="216"/>
      <c r="J35" s="216"/>
      <c r="K35" s="216"/>
      <c r="L35" s="216"/>
      <c r="M35" s="216"/>
      <c r="N35" s="216"/>
      <c r="O35" s="217"/>
      <c r="P35" s="36"/>
      <c r="Q35" s="36"/>
      <c r="R35" s="68"/>
      <c r="U35" s="68"/>
    </row>
    <row r="36" spans="2:21" ht="27" customHeight="1" x14ac:dyDescent="0.45">
      <c r="B36" s="218" t="s">
        <v>151</v>
      </c>
      <c r="C36" s="219"/>
      <c r="D36" s="219"/>
      <c r="E36" s="219"/>
      <c r="F36" s="219"/>
      <c r="G36" s="219"/>
      <c r="H36" s="219"/>
      <c r="I36" s="219"/>
      <c r="J36" s="219"/>
      <c r="K36" s="219"/>
      <c r="L36" s="219"/>
      <c r="M36" s="219"/>
      <c r="N36" s="219"/>
      <c r="O36" s="220"/>
      <c r="P36" s="18"/>
      <c r="Q36" s="18"/>
      <c r="R36" s="68"/>
    </row>
    <row r="37" spans="2:21" ht="22.95" customHeight="1" x14ac:dyDescent="0.45">
      <c r="B37" s="17"/>
      <c r="C37" s="18"/>
      <c r="D37" s="90" t="s">
        <v>66</v>
      </c>
      <c r="E37" s="249" t="s">
        <v>131</v>
      </c>
      <c r="F37" s="249"/>
      <c r="G37" s="18"/>
      <c r="H37" s="18"/>
      <c r="I37" s="32"/>
      <c r="J37" s="18"/>
      <c r="K37" s="18"/>
      <c r="L37" s="18"/>
      <c r="M37" s="18"/>
      <c r="N37" s="18"/>
      <c r="O37" s="19"/>
      <c r="P37" s="18"/>
      <c r="Q37" s="18"/>
    </row>
    <row r="38" spans="2:21" ht="22.95" customHeight="1" x14ac:dyDescent="0.45">
      <c r="B38" s="24"/>
      <c r="D38" s="90" t="s">
        <v>67</v>
      </c>
      <c r="E38" s="250" t="s">
        <v>137</v>
      </c>
      <c r="F38" s="250"/>
      <c r="G38" s="250"/>
      <c r="H38" s="250"/>
      <c r="I38" s="55"/>
      <c r="J38" s="99" t="s">
        <v>139</v>
      </c>
      <c r="O38" s="25"/>
    </row>
    <row r="39" spans="2:21" ht="22.95" customHeight="1" x14ac:dyDescent="0.45">
      <c r="B39" s="24"/>
      <c r="D39" s="90" t="s">
        <v>68</v>
      </c>
      <c r="E39" s="250" t="s">
        <v>138</v>
      </c>
      <c r="F39" s="250"/>
      <c r="G39" s="250"/>
      <c r="H39" s="250"/>
      <c r="I39" s="55"/>
      <c r="J39" s="99" t="s">
        <v>140</v>
      </c>
      <c r="N39" s="3"/>
      <c r="O39" s="25"/>
    </row>
    <row r="40" spans="2:21" ht="25.95" customHeight="1" thickBot="1" x14ac:dyDescent="0.5">
      <c r="B40" s="20"/>
      <c r="C40" s="22"/>
      <c r="D40" s="91" t="s">
        <v>69</v>
      </c>
      <c r="E40" s="251" t="s">
        <v>135</v>
      </c>
      <c r="F40" s="251"/>
      <c r="G40" s="251"/>
      <c r="H40" s="251"/>
      <c r="I40" s="33"/>
      <c r="J40" s="26"/>
      <c r="K40" s="22"/>
      <c r="L40" s="22"/>
      <c r="M40" s="22"/>
      <c r="N40" s="22"/>
      <c r="O40" s="23"/>
    </row>
    <row r="41" spans="2:21" ht="19.5" customHeight="1" x14ac:dyDescent="0.45">
      <c r="B41" s="226" t="s">
        <v>149</v>
      </c>
      <c r="C41" s="216"/>
      <c r="D41" s="216"/>
      <c r="E41" s="216"/>
      <c r="F41" s="216"/>
      <c r="G41" s="216"/>
      <c r="H41" s="216"/>
      <c r="I41" s="216"/>
      <c r="J41" s="216"/>
      <c r="K41" s="216"/>
      <c r="L41" s="216"/>
      <c r="M41" s="216"/>
      <c r="N41" s="216"/>
      <c r="O41" s="217"/>
      <c r="P41" s="36"/>
      <c r="Q41" s="36"/>
    </row>
    <row r="42" spans="2:21" ht="37.5" customHeight="1" thickBot="1" x14ac:dyDescent="0.5">
      <c r="B42" s="242"/>
      <c r="C42" s="243"/>
      <c r="D42" s="243"/>
      <c r="E42" s="243"/>
      <c r="F42" s="243"/>
      <c r="G42" s="243"/>
      <c r="H42" s="243"/>
      <c r="I42" s="243"/>
      <c r="J42" s="243"/>
      <c r="K42" s="243"/>
      <c r="L42" s="243"/>
      <c r="M42" s="243"/>
      <c r="N42" s="243"/>
      <c r="O42" s="244"/>
      <c r="P42" s="65"/>
      <c r="Q42" s="65"/>
    </row>
    <row r="43" spans="2:21" ht="6" customHeight="1" thickBot="1" x14ac:dyDescent="0.5">
      <c r="B43" s="4"/>
      <c r="C43" s="4"/>
      <c r="D43" s="4"/>
      <c r="E43" s="4"/>
      <c r="F43" s="4"/>
      <c r="G43" s="4"/>
      <c r="H43" s="4"/>
      <c r="I43" s="4"/>
      <c r="J43" s="4"/>
      <c r="K43" s="4"/>
      <c r="L43" s="4"/>
      <c r="M43" s="4"/>
      <c r="N43" s="4"/>
      <c r="O43" s="4"/>
    </row>
    <row r="44" spans="2:21" ht="22.2" customHeight="1" x14ac:dyDescent="0.45">
      <c r="B44" s="215" t="s">
        <v>71</v>
      </c>
      <c r="C44" s="216"/>
      <c r="D44" s="216"/>
      <c r="E44" s="216"/>
      <c r="F44" s="216"/>
      <c r="G44" s="216"/>
      <c r="H44" s="216"/>
      <c r="I44" s="216"/>
      <c r="J44" s="216"/>
      <c r="K44" s="216"/>
      <c r="L44" s="216"/>
      <c r="M44" s="216"/>
      <c r="N44" s="216"/>
      <c r="O44" s="217"/>
      <c r="P44" s="36"/>
      <c r="Q44" s="36"/>
      <c r="R44" s="84"/>
      <c r="S44" s="29"/>
    </row>
    <row r="45" spans="2:21" ht="41.4" customHeight="1" x14ac:dyDescent="0.45">
      <c r="B45" s="218" t="s">
        <v>72</v>
      </c>
      <c r="C45" s="219"/>
      <c r="D45" s="219"/>
      <c r="E45" s="219"/>
      <c r="F45" s="219"/>
      <c r="G45" s="219"/>
      <c r="H45" s="219"/>
      <c r="I45" s="219"/>
      <c r="J45" s="219"/>
      <c r="K45" s="219"/>
      <c r="L45" s="219"/>
      <c r="M45" s="219"/>
      <c r="N45" s="219"/>
      <c r="O45" s="220"/>
      <c r="P45" s="18"/>
      <c r="Q45" s="18"/>
      <c r="R45" s="221"/>
      <c r="S45" s="221"/>
    </row>
    <row r="46" spans="2:21" ht="34.5" customHeight="1" thickBot="1" x14ac:dyDescent="0.5">
      <c r="B46" s="20"/>
      <c r="C46" s="30"/>
      <c r="D46" s="30"/>
      <c r="E46" s="31" t="s">
        <v>73</v>
      </c>
      <c r="F46" s="222" t="s">
        <v>136</v>
      </c>
      <c r="G46" s="222"/>
      <c r="H46" s="222"/>
      <c r="I46" s="34"/>
      <c r="J46" s="21"/>
      <c r="K46" s="22"/>
      <c r="L46" s="22"/>
      <c r="M46" s="22"/>
      <c r="N46" s="22"/>
      <c r="O46" s="23"/>
    </row>
    <row r="47" spans="2:21" ht="5.0999999999999996" customHeight="1" x14ac:dyDescent="0.45">
      <c r="B47" s="10"/>
      <c r="C47" s="11"/>
      <c r="G47" s="12"/>
      <c r="H47" s="5"/>
      <c r="I47" s="5"/>
      <c r="J47" s="5"/>
      <c r="K47" s="13"/>
      <c r="L47" s="13"/>
      <c r="M47" s="13"/>
      <c r="N47" s="13"/>
      <c r="O47" s="14"/>
      <c r="P47" s="14"/>
      <c r="Q47" s="14"/>
    </row>
    <row r="48" spans="2:21" ht="7.2" customHeight="1" x14ac:dyDescent="0.45"/>
  </sheetData>
  <sheetProtection algorithmName="SHA-512" hashValue="bDApv+1xRngGfWxXcKLb7LgyIB7IVOyxA59JFqvch7o+C0XGcrJYTwaWcyXUqROzqMJu3JQomSPw6EEYFfQo+g==" saltValue="gqawtFIbpoyUbDc9yVjfig==" spinCount="100000" sheet="1" objects="1" scenarios="1"/>
  <dataConsolidate/>
  <mergeCells count="103">
    <mergeCell ref="O20:O22"/>
    <mergeCell ref="O23:O25"/>
    <mergeCell ref="O26:O28"/>
    <mergeCell ref="O29:O31"/>
    <mergeCell ref="B6:F6"/>
    <mergeCell ref="H6:I7"/>
    <mergeCell ref="J6:N7"/>
    <mergeCell ref="O6:O7"/>
    <mergeCell ref="B7:F7"/>
    <mergeCell ref="B14:B15"/>
    <mergeCell ref="D14:F14"/>
    <mergeCell ref="H14:I15"/>
    <mergeCell ref="O14:O15"/>
    <mergeCell ref="D15:F15"/>
    <mergeCell ref="B12:B13"/>
    <mergeCell ref="D12:F12"/>
    <mergeCell ref="H12:I13"/>
    <mergeCell ref="O12:O13"/>
    <mergeCell ref="D13:F13"/>
    <mergeCell ref="B17:O17"/>
    <mergeCell ref="B18:D18"/>
    <mergeCell ref="E18:I18"/>
    <mergeCell ref="J18:O18"/>
    <mergeCell ref="B19:D19"/>
    <mergeCell ref="B2:O2"/>
    <mergeCell ref="B3:C3"/>
    <mergeCell ref="E3:G3"/>
    <mergeCell ref="H3:N3"/>
    <mergeCell ref="B5:O5"/>
    <mergeCell ref="B10:B11"/>
    <mergeCell ref="D10:F10"/>
    <mergeCell ref="H10:I11"/>
    <mergeCell ref="O10:O11"/>
    <mergeCell ref="D11:F11"/>
    <mergeCell ref="B8:B9"/>
    <mergeCell ref="H8:I9"/>
    <mergeCell ref="O8:O9"/>
    <mergeCell ref="C8:C9"/>
    <mergeCell ref="D8:F9"/>
    <mergeCell ref="E19:G19"/>
    <mergeCell ref="H19:I19"/>
    <mergeCell ref="J19:N19"/>
    <mergeCell ref="B20:B21"/>
    <mergeCell ref="C20:D21"/>
    <mergeCell ref="F20:G20"/>
    <mergeCell ref="H20:I20"/>
    <mergeCell ref="J20:N20"/>
    <mergeCell ref="F21:G21"/>
    <mergeCell ref="H21:I21"/>
    <mergeCell ref="J21:N21"/>
    <mergeCell ref="C22:D22"/>
    <mergeCell ref="E22:G22"/>
    <mergeCell ref="J22:N22"/>
    <mergeCell ref="B23:B24"/>
    <mergeCell ref="C23:D24"/>
    <mergeCell ref="F23:G23"/>
    <mergeCell ref="H23:I23"/>
    <mergeCell ref="J23:N23"/>
    <mergeCell ref="F24:G24"/>
    <mergeCell ref="H24:I24"/>
    <mergeCell ref="J24:N24"/>
    <mergeCell ref="C25:D25"/>
    <mergeCell ref="E25:G25"/>
    <mergeCell ref="J25:N25"/>
    <mergeCell ref="B26:B27"/>
    <mergeCell ref="C26:D27"/>
    <mergeCell ref="F26:G26"/>
    <mergeCell ref="H26:I26"/>
    <mergeCell ref="J26:N26"/>
    <mergeCell ref="F27:G27"/>
    <mergeCell ref="H27:I27"/>
    <mergeCell ref="J27:N27"/>
    <mergeCell ref="B29:B30"/>
    <mergeCell ref="C29:D30"/>
    <mergeCell ref="F29:G29"/>
    <mergeCell ref="H29:I29"/>
    <mergeCell ref="J29:N29"/>
    <mergeCell ref="C28:D28"/>
    <mergeCell ref="E28:G28"/>
    <mergeCell ref="J28:N28"/>
    <mergeCell ref="F30:G30"/>
    <mergeCell ref="H30:I30"/>
    <mergeCell ref="J30:N30"/>
    <mergeCell ref="B42:O42"/>
    <mergeCell ref="B44:O44"/>
    <mergeCell ref="B45:O45"/>
    <mergeCell ref="R45:S45"/>
    <mergeCell ref="F46:H46"/>
    <mergeCell ref="C31:D31"/>
    <mergeCell ref="E31:G31"/>
    <mergeCell ref="J31:N31"/>
    <mergeCell ref="B41:O41"/>
    <mergeCell ref="B32:I33"/>
    <mergeCell ref="J32:L32"/>
    <mergeCell ref="M32:O32"/>
    <mergeCell ref="J33:L33"/>
    <mergeCell ref="M33:O33"/>
    <mergeCell ref="B35:O35"/>
    <mergeCell ref="B36:O36"/>
    <mergeCell ref="E37:F37"/>
    <mergeCell ref="E38:H38"/>
    <mergeCell ref="E39:H39"/>
    <mergeCell ref="E40:H40"/>
  </mergeCells>
  <phoneticPr fontId="3"/>
  <conditionalFormatting sqref="B5:O7 B8:D8 G8:O9 B9 B10:O15 B17:O19 B20:N31 B32:L32 B33:O33 B35:O42">
    <cfRule type="expression" dxfId="56" priority="12">
      <formula>$D$3="Ⅲ"</formula>
    </cfRule>
    <cfRule type="expression" dxfId="55" priority="13">
      <formula>$D$3="Ⅱ"</formula>
    </cfRule>
  </conditionalFormatting>
  <conditionalFormatting sqref="D8 G8:O9">
    <cfRule type="expression" dxfId="54" priority="11">
      <formula>OR($D$3="Ⅰ-①",$D$3="Ⅰ-②",$D$3="Ⅰ-③",$D$3="Ⅰ-④",$D$3="Ⅰ-⑥",$D$3="Ⅰ-⑦",$D$3="Ⅰ-⑧")</formula>
    </cfRule>
  </conditionalFormatting>
  <conditionalFormatting sqref="H20">
    <cfRule type="expression" dxfId="53" priority="14">
      <formula>$E$20="【行政】"</formula>
    </cfRule>
  </conditionalFormatting>
  <conditionalFormatting sqref="H21">
    <cfRule type="expression" dxfId="52" priority="15">
      <formula>$E$21="【行政】"</formula>
    </cfRule>
  </conditionalFormatting>
  <conditionalFormatting sqref="H23">
    <cfRule type="expression" dxfId="51" priority="16">
      <formula>$E$23="【行政】"</formula>
    </cfRule>
  </conditionalFormatting>
  <conditionalFormatting sqref="H24">
    <cfRule type="expression" dxfId="50" priority="17">
      <formula>$E$24="【行政】"</formula>
    </cfRule>
  </conditionalFormatting>
  <conditionalFormatting sqref="H26">
    <cfRule type="expression" dxfId="49" priority="18">
      <formula>$E$26="【行政】"</formula>
    </cfRule>
  </conditionalFormatting>
  <conditionalFormatting sqref="H27">
    <cfRule type="expression" dxfId="48" priority="19">
      <formula>$E$27="【行政】"</formula>
    </cfRule>
  </conditionalFormatting>
  <conditionalFormatting sqref="H29">
    <cfRule type="expression" dxfId="47" priority="20">
      <formula>$E$29="【行政】"</formula>
    </cfRule>
  </conditionalFormatting>
  <conditionalFormatting sqref="H30">
    <cfRule type="expression" dxfId="46" priority="21">
      <formula>$E$30="【行政】"</formula>
    </cfRule>
  </conditionalFormatting>
  <conditionalFormatting sqref="M32:O32">
    <cfRule type="expression" dxfId="45" priority="1">
      <formula>$D$2="Ⅰ-⑦"</formula>
    </cfRule>
    <cfRule type="expression" dxfId="44" priority="2">
      <formula>$D$2="Ⅰ-⑨"</formula>
    </cfRule>
    <cfRule type="expression" dxfId="43" priority="3">
      <formula>$D$2="Ⅳ"</formula>
    </cfRule>
    <cfRule type="expression" dxfId="42" priority="4">
      <formula>$D$2="Ⅲ"</formula>
    </cfRule>
    <cfRule type="expression" dxfId="41" priority="5">
      <formula>$D$2="Ⅱ"</formula>
    </cfRule>
  </conditionalFormatting>
  <conditionalFormatting sqref="O20 O23 O26 O29">
    <cfRule type="expression" dxfId="40" priority="6">
      <formula>$D$2="Ⅰ-⑦"</formula>
    </cfRule>
    <cfRule type="expression" dxfId="39" priority="7">
      <formula>$D$2="Ⅰ-⑨"</formula>
    </cfRule>
    <cfRule type="expression" dxfId="38" priority="8">
      <formula>$D$2="Ⅳ"</formula>
    </cfRule>
    <cfRule type="expression" dxfId="37" priority="9">
      <formula>$D$2="Ⅲ"</formula>
    </cfRule>
    <cfRule type="expression" dxfId="36"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D6A4A25E-4679-4BC9-8D2A-9E88F838A6B3}">
      <formula1>1</formula1>
      <formula2>R36</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3403773F-CDF2-49BB-B50D-453DB9495BCB}">
      <formula1>1</formula1>
      <formula2>S32</formula2>
    </dataValidation>
    <dataValidation type="list" allowBlank="1" showInputMessage="1" showErrorMessage="1" prompt="立ち合いのみの場合は実務に該当しません。" sqref="H20:I21 H23:I24 H26:I27 H29:I30" xr:uid="{58D0CF3B-29EB-4B07-9481-92502C930417}">
      <formula1>INDIRECT("内容["&amp;E20&amp;"]")</formula1>
    </dataValidation>
    <dataValidation type="list" allowBlank="1" showInputMessage="1" showErrorMessage="1" sqref="F29:G30 F23:G24 F26:G27 F20:G21" xr:uid="{8579693B-2DDC-4BEE-93B3-1FC3570DD489}">
      <formula1>INDIRECT("種別機種["&amp;E20&amp;"]")</formula1>
    </dataValidation>
    <dataValidation type="list" allowBlank="1" showInputMessage="1" showErrorMessage="1" sqref="E29:E30 E23:E24 E26:E27 E20:E21" xr:uid="{F3357498-2A51-4099-A961-CD3B2BC639B4}">
      <formula1>実務種別</formula1>
    </dataValidation>
    <dataValidation type="list" allowBlank="1" showInputMessage="1" showErrorMessage="1" sqref="G15 G13 G11" xr:uid="{95B9CA12-DAB6-4806-A7DF-69134F9D3D1A}">
      <formula1>"1年,2年,3年,4年,5年"</formula1>
    </dataValidation>
    <dataValidation type="list" allowBlank="1" showInputMessage="1" showErrorMessage="1" sqref="G9" xr:uid="{A6D5E0A7-216B-49C2-BD32-ECB868E41FE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0921B4BC-F1D3-4405-802C-AB849D754B0A}">
      <formula1>1</formula1>
    </dataValidation>
    <dataValidation imeMode="hiragana" allowBlank="1" showInputMessage="1" showErrorMessage="1" prompt="【注意】庶務、会計、労務、営業等昇降機及び遊戯施設に関する知識及び技能を必要としない方は、実務経験に含みません。" sqref="C31:D31 C28:D28 C25:D25 C22:D22" xr:uid="{3D618011-28DE-40A9-B89E-03B974538326}"/>
    <dataValidation imeMode="hiragana" allowBlank="1" showInputMessage="1" showErrorMessage="1" sqref="C20:D21 C23:D24 C26:D27 C29:D30" xr:uid="{767A38E7-DABA-4A53-8FBA-94F39E9E2C3C}"/>
    <dataValidation imeMode="halfAlpha" allowBlank="1" showInputMessage="1" showErrorMessage="1" sqref="H28 H31 H25 K8:K15 M8:M15 H22" xr:uid="{9CE45321-8CDB-4FFA-BF5E-29489B5ABE72}"/>
    <dataValidation allowBlank="1" showInputMessage="1" showErrorMessage="1" prompt="【注意】_x000a_建築基準法に基づく昇降機及び遊戯施設が対象となります。" sqref="E19:G19" xr:uid="{6B84040E-35DF-4C25-A1AD-8D420E93F6A6}"/>
    <dataValidation allowBlank="1" showInputMessage="1" showErrorMessage="1" prompt="最終学歴が中学校の場合のみ記入してください。" sqref="D8" xr:uid="{7022B7EE-4135-4B88-B02D-F4A113EFB26D}"/>
    <dataValidation type="list" allowBlank="1" showInputMessage="1" showErrorMessage="1" sqref="O11:Q15 O10 R10" xr:uid="{E4632418-61A9-426F-A31B-63BDE73BF7CE}">
      <formula1>"卒業,中退,編入"</formula1>
    </dataValidation>
    <dataValidation type="list" allowBlank="1" showInputMessage="1" showErrorMessage="1" sqref="G8 G10 G12 G14" xr:uid="{C0B35810-124F-4AAC-A7FD-9331FD3AD959}">
      <formula1>"昼間,夜間"</formula1>
    </dataValidation>
    <dataValidation type="list" allowBlank="1" showInputMessage="1" showErrorMessage="1" sqref="J8:J15" xr:uid="{66FB30B0-F70C-436C-ACFD-6BA3A16649C6}">
      <formula1>"昭和,平成,令和"</formula1>
    </dataValidation>
    <dataValidation type="list" allowBlank="1" showInputMessage="1" showErrorMessage="1" sqref="O3 Q3" xr:uid="{28B2C6E4-7BD4-45AA-91CF-4FB7DC3A6B57}">
      <formula1>"✔,　"</formula1>
    </dataValidation>
  </dataValidations>
  <hyperlinks>
    <hyperlink ref="E18:I18" r:id="rId1" display="実務経験の内容" xr:uid="{9B346325-54E2-40CA-B58E-8973DEA740F1}"/>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222B34-EA9F-4417-8875-F1DF4060701E}">
          <x14:formula1>
            <xm:f>受講区分プルダウン!$A$4:$A$14</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1F4C-D697-4E39-B662-527A9D0E768B}">
  <sheetPr>
    <tabColor rgb="FFFF0000"/>
    <pageSetUpPr fitToPage="1"/>
  </sheetPr>
  <dimension ref="B1:Z47"/>
  <sheetViews>
    <sheetView showGridLines="0" view="pageBreakPreview" zoomScale="88" zoomScaleNormal="100" zoomScaleSheetLayoutView="88" workbookViewId="0">
      <selection activeCell="X26" sqref="X26"/>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8" customHeight="1" thickBot="1" x14ac:dyDescent="0.5">
      <c r="B1" s="115" t="s">
        <v>147</v>
      </c>
      <c r="C1" s="115"/>
      <c r="D1" s="115"/>
      <c r="E1" s="115"/>
      <c r="F1" s="115"/>
      <c r="G1" s="115"/>
      <c r="H1" s="115"/>
      <c r="I1" s="115"/>
      <c r="J1" s="115"/>
      <c r="K1" s="115"/>
      <c r="L1" s="115"/>
      <c r="M1" s="115"/>
      <c r="N1" s="115"/>
      <c r="O1" s="115"/>
      <c r="P1" s="54"/>
      <c r="Q1" s="54"/>
    </row>
    <row r="2" spans="2:26" ht="30" customHeight="1" thickBot="1" x14ac:dyDescent="0.5">
      <c r="B2" s="116" t="s">
        <v>0</v>
      </c>
      <c r="C2" s="117"/>
      <c r="D2" s="72" t="s">
        <v>1</v>
      </c>
      <c r="E2" s="118" t="str">
        <f>IFERROR(VLOOKUP(D2,受講区分プルダウン!A4:D14,2,FALSE),"")</f>
        <v>実務経験のみ、１１年以上</v>
      </c>
      <c r="F2" s="119"/>
      <c r="G2" s="119"/>
      <c r="H2" s="120" t="s">
        <v>2</v>
      </c>
      <c r="I2" s="120"/>
      <c r="J2" s="120"/>
      <c r="K2" s="120"/>
      <c r="L2" s="120"/>
      <c r="M2" s="120"/>
      <c r="N2" s="121"/>
      <c r="O2" s="46"/>
      <c r="P2" s="57"/>
      <c r="Q2" s="5"/>
      <c r="R2" s="5"/>
      <c r="S2" s="27"/>
    </row>
    <row r="3" spans="2:26" ht="6.75" customHeight="1" thickBot="1" x14ac:dyDescent="0.5">
      <c r="P3" s="57"/>
    </row>
    <row r="4" spans="2:26" ht="20.100000000000001" customHeight="1" x14ac:dyDescent="0.45">
      <c r="B4" s="122" t="s">
        <v>3</v>
      </c>
      <c r="C4" s="123"/>
      <c r="D4" s="123"/>
      <c r="E4" s="123"/>
      <c r="F4" s="123"/>
      <c r="G4" s="123"/>
      <c r="H4" s="123"/>
      <c r="I4" s="123"/>
      <c r="J4" s="123"/>
      <c r="K4" s="123"/>
      <c r="L4" s="123"/>
      <c r="M4" s="123"/>
      <c r="N4" s="123"/>
      <c r="O4" s="124"/>
      <c r="P4" s="57"/>
      <c r="Q4" s="57"/>
      <c r="U4" s="28"/>
    </row>
    <row r="5" spans="2:26" x14ac:dyDescent="0.45">
      <c r="B5" s="125" t="s">
        <v>4</v>
      </c>
      <c r="C5" s="126"/>
      <c r="D5" s="126"/>
      <c r="E5" s="126"/>
      <c r="F5" s="127"/>
      <c r="G5" s="2" t="s">
        <v>5</v>
      </c>
      <c r="H5" s="128" t="s">
        <v>6</v>
      </c>
      <c r="I5" s="129"/>
      <c r="J5" s="132" t="s">
        <v>7</v>
      </c>
      <c r="K5" s="133"/>
      <c r="L5" s="133"/>
      <c r="M5" s="133"/>
      <c r="N5" s="134"/>
      <c r="O5" s="138" t="s">
        <v>8</v>
      </c>
      <c r="P5" s="58"/>
      <c r="Q5" s="58"/>
    </row>
    <row r="6" spans="2:26" ht="13.8" thickBot="1" x14ac:dyDescent="0.5">
      <c r="B6" s="140" t="s">
        <v>9</v>
      </c>
      <c r="C6" s="141"/>
      <c r="D6" s="141"/>
      <c r="E6" s="141"/>
      <c r="F6" s="142"/>
      <c r="G6" s="8" t="s">
        <v>10</v>
      </c>
      <c r="H6" s="130"/>
      <c r="I6" s="131"/>
      <c r="J6" s="135"/>
      <c r="K6" s="136"/>
      <c r="L6" s="136"/>
      <c r="M6" s="136"/>
      <c r="N6" s="137"/>
      <c r="O6" s="139"/>
      <c r="P6" s="58"/>
      <c r="Q6" s="58"/>
    </row>
    <row r="7" spans="2:26" ht="19.95" customHeight="1" x14ac:dyDescent="0.45">
      <c r="B7" s="143" t="s">
        <v>11</v>
      </c>
      <c r="C7" s="145" t="s">
        <v>4</v>
      </c>
      <c r="D7" s="278"/>
      <c r="E7" s="279"/>
      <c r="F7" s="280"/>
      <c r="G7" s="40"/>
      <c r="H7" s="269"/>
      <c r="I7" s="270"/>
      <c r="J7" s="73"/>
      <c r="K7" s="74"/>
      <c r="L7" s="75" t="s">
        <v>12</v>
      </c>
      <c r="M7" s="76"/>
      <c r="N7" s="77" t="s">
        <v>13</v>
      </c>
      <c r="O7" s="157" t="s">
        <v>14</v>
      </c>
      <c r="R7" s="79"/>
      <c r="S7" s="36"/>
    </row>
    <row r="8" spans="2:26" ht="19.95" customHeight="1" thickBot="1" x14ac:dyDescent="0.5">
      <c r="B8" s="144"/>
      <c r="C8" s="146"/>
      <c r="D8" s="281"/>
      <c r="E8" s="282"/>
      <c r="F8" s="283"/>
      <c r="G8" s="41"/>
      <c r="H8" s="271"/>
      <c r="I8" s="272"/>
      <c r="J8" s="44"/>
      <c r="K8" s="6"/>
      <c r="L8" s="47" t="s">
        <v>12</v>
      </c>
      <c r="M8" s="37"/>
      <c r="N8" s="48" t="s">
        <v>15</v>
      </c>
      <c r="O8" s="158"/>
      <c r="R8" s="80"/>
      <c r="S8" s="36"/>
    </row>
    <row r="9" spans="2:26" ht="19.95" customHeight="1" x14ac:dyDescent="0.45">
      <c r="B9" s="159" t="s">
        <v>16</v>
      </c>
      <c r="C9" s="9" t="s">
        <v>4</v>
      </c>
      <c r="D9" s="266" t="s">
        <v>17</v>
      </c>
      <c r="E9" s="267"/>
      <c r="F9" s="268"/>
      <c r="G9" s="42" t="s">
        <v>18</v>
      </c>
      <c r="H9" s="269" t="s">
        <v>19</v>
      </c>
      <c r="I9" s="270"/>
      <c r="J9" s="73" t="s">
        <v>20</v>
      </c>
      <c r="K9" s="76">
        <v>50</v>
      </c>
      <c r="L9" s="75" t="s">
        <v>12</v>
      </c>
      <c r="M9" s="76">
        <v>4</v>
      </c>
      <c r="N9" s="78" t="s">
        <v>13</v>
      </c>
      <c r="O9" s="273" t="s">
        <v>21</v>
      </c>
      <c r="R9" s="79"/>
      <c r="S9" s="80"/>
    </row>
    <row r="10" spans="2:26" ht="19.95" customHeight="1" thickBot="1" x14ac:dyDescent="0.5">
      <c r="B10" s="160"/>
      <c r="C10" s="93" t="s">
        <v>22</v>
      </c>
      <c r="D10" s="275" t="s">
        <v>23</v>
      </c>
      <c r="E10" s="276"/>
      <c r="F10" s="277"/>
      <c r="G10" s="43" t="s">
        <v>24</v>
      </c>
      <c r="H10" s="271"/>
      <c r="I10" s="272"/>
      <c r="J10" s="45" t="s">
        <v>25</v>
      </c>
      <c r="K10" s="37">
        <v>55</v>
      </c>
      <c r="L10" s="47" t="s">
        <v>12</v>
      </c>
      <c r="M10" s="37">
        <v>3</v>
      </c>
      <c r="N10" s="49" t="s">
        <v>15</v>
      </c>
      <c r="O10" s="274"/>
      <c r="P10" s="60"/>
      <c r="Q10" s="60"/>
    </row>
    <row r="11" spans="2:26" ht="19.95" customHeight="1" x14ac:dyDescent="0.45">
      <c r="B11" s="159" t="s">
        <v>26</v>
      </c>
      <c r="C11" s="9" t="s">
        <v>4</v>
      </c>
      <c r="D11" s="266" t="s">
        <v>27</v>
      </c>
      <c r="E11" s="267"/>
      <c r="F11" s="268"/>
      <c r="G11" s="42" t="s">
        <v>28</v>
      </c>
      <c r="H11" s="269" t="s">
        <v>29</v>
      </c>
      <c r="I11" s="270"/>
      <c r="J11" s="73" t="s">
        <v>25</v>
      </c>
      <c r="K11" s="76">
        <v>55</v>
      </c>
      <c r="L11" s="75" t="s">
        <v>12</v>
      </c>
      <c r="M11" s="76">
        <v>4</v>
      </c>
      <c r="N11" s="78" t="s">
        <v>13</v>
      </c>
      <c r="O11" s="273" t="s">
        <v>30</v>
      </c>
      <c r="P11" s="59"/>
      <c r="Q11" s="59"/>
    </row>
    <row r="12" spans="2:26" ht="19.95" customHeight="1" thickBot="1" x14ac:dyDescent="0.5">
      <c r="B12" s="160"/>
      <c r="C12" s="93" t="s">
        <v>22</v>
      </c>
      <c r="D12" s="275" t="s">
        <v>31</v>
      </c>
      <c r="E12" s="276"/>
      <c r="F12" s="277"/>
      <c r="G12" s="43" t="s">
        <v>32</v>
      </c>
      <c r="H12" s="271"/>
      <c r="I12" s="272"/>
      <c r="J12" s="45" t="s">
        <v>25</v>
      </c>
      <c r="K12" s="37">
        <v>57</v>
      </c>
      <c r="L12" s="47" t="s">
        <v>12</v>
      </c>
      <c r="M12" s="37">
        <v>3</v>
      </c>
      <c r="N12" s="49" t="s">
        <v>15</v>
      </c>
      <c r="O12" s="274"/>
      <c r="P12" s="60"/>
      <c r="Q12" s="60"/>
      <c r="Z12" s="28"/>
    </row>
    <row r="13" spans="2:26" ht="19.95" customHeight="1" x14ac:dyDescent="0.45">
      <c r="B13" s="169" t="s">
        <v>26</v>
      </c>
      <c r="C13" s="7" t="s">
        <v>4</v>
      </c>
      <c r="D13" s="266" t="s">
        <v>33</v>
      </c>
      <c r="E13" s="267"/>
      <c r="F13" s="268"/>
      <c r="G13" s="40" t="s">
        <v>18</v>
      </c>
      <c r="H13" s="269" t="s">
        <v>34</v>
      </c>
      <c r="I13" s="270"/>
      <c r="J13" s="73" t="s">
        <v>25</v>
      </c>
      <c r="K13" s="76">
        <v>57</v>
      </c>
      <c r="L13" s="75" t="s">
        <v>12</v>
      </c>
      <c r="M13" s="76">
        <v>4</v>
      </c>
      <c r="N13" s="78" t="s">
        <v>13</v>
      </c>
      <c r="O13" s="284" t="s">
        <v>21</v>
      </c>
      <c r="P13" s="59"/>
      <c r="Q13" s="59"/>
      <c r="Z13" s="28"/>
    </row>
    <row r="14" spans="2:26" ht="19.95" customHeight="1" thickBot="1" x14ac:dyDescent="0.5">
      <c r="B14" s="160"/>
      <c r="C14" s="93" t="s">
        <v>22</v>
      </c>
      <c r="D14" s="275" t="s">
        <v>35</v>
      </c>
      <c r="E14" s="276"/>
      <c r="F14" s="277"/>
      <c r="G14" s="43" t="s">
        <v>36</v>
      </c>
      <c r="H14" s="271"/>
      <c r="I14" s="272"/>
      <c r="J14" s="45" t="s">
        <v>25</v>
      </c>
      <c r="K14" s="37">
        <v>59</v>
      </c>
      <c r="L14" s="47" t="s">
        <v>12</v>
      </c>
      <c r="M14" s="37">
        <v>3</v>
      </c>
      <c r="N14" s="49" t="s">
        <v>15</v>
      </c>
      <c r="O14" s="274"/>
      <c r="P14" s="60"/>
      <c r="Q14" s="60"/>
    </row>
    <row r="15" spans="2:26" ht="5.25" customHeight="1" thickBot="1" x14ac:dyDescent="0.5">
      <c r="B15" s="10"/>
      <c r="C15" s="11"/>
      <c r="G15" s="12"/>
      <c r="H15" s="5"/>
      <c r="I15" s="5"/>
      <c r="J15" s="5"/>
      <c r="K15" s="13"/>
      <c r="L15" s="13"/>
      <c r="M15" s="13"/>
      <c r="N15" s="13"/>
      <c r="O15" s="14"/>
      <c r="P15" s="14"/>
      <c r="Q15" s="14"/>
    </row>
    <row r="16" spans="2:26" ht="32.25" customHeight="1" x14ac:dyDescent="0.45">
      <c r="B16" s="285" t="s">
        <v>141</v>
      </c>
      <c r="C16" s="286"/>
      <c r="D16" s="286"/>
      <c r="E16" s="286"/>
      <c r="F16" s="286"/>
      <c r="G16" s="286"/>
      <c r="H16" s="286"/>
      <c r="I16" s="286"/>
      <c r="J16" s="286"/>
      <c r="K16" s="286"/>
      <c r="L16" s="286"/>
      <c r="M16" s="286"/>
      <c r="N16" s="286"/>
      <c r="O16" s="287"/>
      <c r="P16" s="35"/>
      <c r="Q16" s="35"/>
    </row>
    <row r="17" spans="2:23" ht="18" x14ac:dyDescent="0.45">
      <c r="B17" s="190" t="s">
        <v>37</v>
      </c>
      <c r="C17" s="191"/>
      <c r="D17" s="191"/>
      <c r="E17" s="290" t="s">
        <v>38</v>
      </c>
      <c r="F17" s="291"/>
      <c r="G17" s="291"/>
      <c r="H17" s="291"/>
      <c r="I17" s="291"/>
      <c r="J17" s="288" t="s">
        <v>142</v>
      </c>
      <c r="K17" s="288"/>
      <c r="L17" s="288"/>
      <c r="M17" s="288"/>
      <c r="N17" s="288"/>
      <c r="O17" s="289"/>
      <c r="P17" s="61"/>
      <c r="Q17" s="61"/>
    </row>
    <row r="18" spans="2:23" ht="13.8" thickBot="1" x14ac:dyDescent="0.5">
      <c r="B18" s="195" t="s">
        <v>39</v>
      </c>
      <c r="C18" s="196"/>
      <c r="D18" s="196"/>
      <c r="E18" s="196" t="s">
        <v>40</v>
      </c>
      <c r="F18" s="196"/>
      <c r="G18" s="196"/>
      <c r="H18" s="197" t="s">
        <v>41</v>
      </c>
      <c r="I18" s="197"/>
      <c r="J18" s="198" t="s">
        <v>42</v>
      </c>
      <c r="K18" s="198"/>
      <c r="L18" s="198"/>
      <c r="M18" s="198"/>
      <c r="N18" s="198"/>
      <c r="O18" s="15" t="s">
        <v>43</v>
      </c>
      <c r="P18" s="58"/>
      <c r="Q18" s="58"/>
    </row>
    <row r="19" spans="2:23" ht="28.35" customHeight="1" thickBot="1" x14ac:dyDescent="0.5">
      <c r="B19" s="171" t="s">
        <v>44</v>
      </c>
      <c r="C19" s="252" t="s">
        <v>132</v>
      </c>
      <c r="D19" s="253"/>
      <c r="E19" s="88" t="s">
        <v>45</v>
      </c>
      <c r="F19" s="256" t="s">
        <v>46</v>
      </c>
      <c r="G19" s="257"/>
      <c r="H19" s="258"/>
      <c r="I19" s="259"/>
      <c r="J19" s="260">
        <v>40179</v>
      </c>
      <c r="K19" s="261"/>
      <c r="L19" s="261"/>
      <c r="M19" s="261"/>
      <c r="N19" s="262"/>
      <c r="O19" s="69">
        <f>YEAR(J21)-YEAR(J19)+IF(OR(MONTH(J21)&lt;MONTH(J19),AND(MONTH(J21)=MONTH(J19),DAY(J21)&lt;DAY(J19))), -1, 0)</f>
        <v>8</v>
      </c>
      <c r="P19" s="62"/>
      <c r="Q19" s="62"/>
      <c r="S19" s="5"/>
    </row>
    <row r="20" spans="2:23" ht="28.35" customHeight="1" x14ac:dyDescent="0.45">
      <c r="B20" s="172"/>
      <c r="C20" s="254"/>
      <c r="D20" s="255"/>
      <c r="E20" s="88" t="s">
        <v>45</v>
      </c>
      <c r="F20" s="256" t="s">
        <v>46</v>
      </c>
      <c r="G20" s="257"/>
      <c r="H20" s="258" t="s">
        <v>47</v>
      </c>
      <c r="I20" s="259"/>
      <c r="J20" s="184" t="s">
        <v>48</v>
      </c>
      <c r="K20" s="185"/>
      <c r="L20" s="185"/>
      <c r="M20" s="185"/>
      <c r="N20" s="186"/>
      <c r="O20" s="70">
        <f>IF(MONTH(J21)&lt;MONTH(J19), MONTH(J21)+12-MONTH(J19), MONTH(J21)-MONTH(J19))+IF(DAY(J21)&lt;DAY(J19), -1, 0)</f>
        <v>2</v>
      </c>
      <c r="P20" s="63"/>
      <c r="Q20" s="63"/>
      <c r="S20" s="5"/>
      <c r="T20" s="5"/>
    </row>
    <row r="21" spans="2:23" ht="28.35" customHeight="1" thickBot="1" x14ac:dyDescent="0.5">
      <c r="B21" s="16" t="s">
        <v>49</v>
      </c>
      <c r="C21" s="245" t="s">
        <v>50</v>
      </c>
      <c r="D21" s="245"/>
      <c r="E21" s="203" t="s">
        <v>51</v>
      </c>
      <c r="F21" s="204"/>
      <c r="G21" s="205"/>
      <c r="H21" s="89">
        <v>15</v>
      </c>
      <c r="I21" s="50" t="s">
        <v>52</v>
      </c>
      <c r="J21" s="263">
        <v>43190</v>
      </c>
      <c r="K21" s="264"/>
      <c r="L21" s="264"/>
      <c r="M21" s="264"/>
      <c r="N21" s="265"/>
      <c r="O21" s="71">
        <f>IF(DAY(J21)&lt;DAY(J19), DAY(J21)+DAY(DATE(YEAR(J21), MONTH(J21)+1, 0))-DAY(J19), DAY(J21)-DAY(J19))</f>
        <v>30</v>
      </c>
      <c r="P21" s="64"/>
      <c r="Q21" s="64"/>
      <c r="R21" s="81"/>
      <c r="S21" s="5"/>
      <c r="T21" s="5"/>
    </row>
    <row r="22" spans="2:23" ht="28.35" customHeight="1" thickBot="1" x14ac:dyDescent="0.5">
      <c r="B22" s="171" t="s">
        <v>44</v>
      </c>
      <c r="C22" s="252" t="s">
        <v>53</v>
      </c>
      <c r="D22" s="253"/>
      <c r="E22" s="88" t="s">
        <v>54</v>
      </c>
      <c r="F22" s="256" t="s">
        <v>55</v>
      </c>
      <c r="G22" s="257"/>
      <c r="H22" s="258" t="s">
        <v>56</v>
      </c>
      <c r="I22" s="259"/>
      <c r="J22" s="260">
        <v>43374</v>
      </c>
      <c r="K22" s="261"/>
      <c r="L22" s="261"/>
      <c r="M22" s="261"/>
      <c r="N22" s="262"/>
      <c r="O22" s="69">
        <f>YEAR(J24)-YEAR(J22)+IF(OR(MONTH(J24)&lt;MONTH(J22),AND(MONTH(J24)=MONTH(J22),DAY(J24)&lt;DAY(J22))), -1, 0)</f>
        <v>1</v>
      </c>
      <c r="P22" s="62"/>
      <c r="Q22" s="62"/>
      <c r="T22" s="5"/>
    </row>
    <row r="23" spans="2:23" ht="28.35" customHeight="1" x14ac:dyDescent="0.45">
      <c r="B23" s="172"/>
      <c r="C23" s="254"/>
      <c r="D23" s="255"/>
      <c r="E23" s="88" t="s">
        <v>54</v>
      </c>
      <c r="F23" s="256" t="s">
        <v>57</v>
      </c>
      <c r="G23" s="257"/>
      <c r="H23" s="258" t="s">
        <v>47</v>
      </c>
      <c r="I23" s="259"/>
      <c r="J23" s="184" t="s">
        <v>48</v>
      </c>
      <c r="K23" s="185"/>
      <c r="L23" s="185"/>
      <c r="M23" s="185"/>
      <c r="N23" s="186"/>
      <c r="O23" s="70">
        <f>IF(MONTH(J24)&lt;MONTH(J22), MONTH(J24)+12-MONTH(J22), MONTH(J24)-MONTH(J22))+IF(DAY(J24)&lt;DAY(J22), -1, 0)</f>
        <v>2</v>
      </c>
      <c r="P23" s="63"/>
      <c r="Q23" s="63"/>
    </row>
    <row r="24" spans="2:23" ht="28.35" customHeight="1" thickBot="1" x14ac:dyDescent="0.5">
      <c r="B24" s="16" t="s">
        <v>49</v>
      </c>
      <c r="C24" s="245" t="s">
        <v>58</v>
      </c>
      <c r="D24" s="245"/>
      <c r="E24" s="203" t="s">
        <v>51</v>
      </c>
      <c r="F24" s="204"/>
      <c r="G24" s="205"/>
      <c r="H24" s="89">
        <v>5</v>
      </c>
      <c r="I24" s="50" t="s">
        <v>52</v>
      </c>
      <c r="J24" s="263">
        <v>43830</v>
      </c>
      <c r="K24" s="264"/>
      <c r="L24" s="264"/>
      <c r="M24" s="264"/>
      <c r="N24" s="265"/>
      <c r="O24" s="71">
        <f>IF(DAY(J24)&lt;DAY(J22), DAY(J24)+DAY(DATE(YEAR(J24), MONTH(J24)+1, 0))-DAY(J22), DAY(J24)-DAY(J22))</f>
        <v>30</v>
      </c>
      <c r="P24" s="64"/>
      <c r="Q24" s="64"/>
      <c r="S24" s="5"/>
    </row>
    <row r="25" spans="2:23" ht="28.35" customHeight="1" thickBot="1" x14ac:dyDescent="0.5">
      <c r="B25" s="171" t="s">
        <v>44</v>
      </c>
      <c r="C25" s="252" t="s">
        <v>59</v>
      </c>
      <c r="D25" s="253"/>
      <c r="E25" s="88" t="s">
        <v>60</v>
      </c>
      <c r="F25" s="256" t="s">
        <v>61</v>
      </c>
      <c r="G25" s="257"/>
      <c r="H25" s="258"/>
      <c r="I25" s="259"/>
      <c r="J25" s="260">
        <v>44652</v>
      </c>
      <c r="K25" s="261"/>
      <c r="L25" s="261"/>
      <c r="M25" s="261"/>
      <c r="N25" s="262"/>
      <c r="O25" s="69">
        <f>YEAR(J27)-YEAR(J25)+IF(OR(MONTH(J27)&lt;MONTH(J25),AND(MONTH(J27)=MONTH(J25),DAY(J27)&lt;DAY(J25))), -1, 0)</f>
        <v>1</v>
      </c>
      <c r="P25" s="62"/>
      <c r="Q25" s="62"/>
    </row>
    <row r="26" spans="2:23" ht="28.35" customHeight="1" x14ac:dyDescent="0.45">
      <c r="B26" s="172"/>
      <c r="C26" s="254"/>
      <c r="D26" s="255"/>
      <c r="E26" s="88"/>
      <c r="F26" s="256"/>
      <c r="G26" s="257"/>
      <c r="H26" s="258"/>
      <c r="I26" s="259"/>
      <c r="J26" s="184" t="s">
        <v>48</v>
      </c>
      <c r="K26" s="185"/>
      <c r="L26" s="185"/>
      <c r="M26" s="185"/>
      <c r="N26" s="186"/>
      <c r="O26" s="70">
        <f>IF(MONTH(J27)&lt;MONTH(J25), MONTH(J27)+12-MONTH(J25), MONTH(J27)-MONTH(J25))+IF(DAY(J27)&lt;DAY(J25), -1, 0)</f>
        <v>0</v>
      </c>
      <c r="P26" s="63"/>
      <c r="Q26" s="63"/>
      <c r="S26" s="85"/>
    </row>
    <row r="27" spans="2:23" ht="28.35" customHeight="1" thickBot="1" x14ac:dyDescent="0.5">
      <c r="B27" s="16" t="s">
        <v>49</v>
      </c>
      <c r="C27" s="245"/>
      <c r="D27" s="245"/>
      <c r="E27" s="203" t="s">
        <v>51</v>
      </c>
      <c r="F27" s="204"/>
      <c r="G27" s="205"/>
      <c r="H27" s="89">
        <v>10</v>
      </c>
      <c r="I27" s="50" t="s">
        <v>52</v>
      </c>
      <c r="J27" s="263">
        <v>45046</v>
      </c>
      <c r="K27" s="264"/>
      <c r="L27" s="264"/>
      <c r="M27" s="264"/>
      <c r="N27" s="265"/>
      <c r="O27" s="71">
        <f>IF(DAY(J27)&lt;DAY(J25), DAY(J27)+DAY(DATE(YEAR(J27), MONTH(J27)+1, 0))-DAY(J25), DAY(J27)-DAY(J25))</f>
        <v>29</v>
      </c>
      <c r="P27" s="64"/>
      <c r="Q27" s="64"/>
      <c r="T27" s="5"/>
    </row>
    <row r="28" spans="2:23" ht="28.35" customHeight="1" thickBot="1" x14ac:dyDescent="0.5">
      <c r="B28" s="171" t="s">
        <v>44</v>
      </c>
      <c r="C28" s="252" t="s">
        <v>137</v>
      </c>
      <c r="D28" s="253"/>
      <c r="E28" s="88" t="s">
        <v>45</v>
      </c>
      <c r="F28" s="256" t="s">
        <v>46</v>
      </c>
      <c r="G28" s="257"/>
      <c r="H28" s="258" t="s">
        <v>47</v>
      </c>
      <c r="I28" s="259"/>
      <c r="J28" s="260">
        <v>45047</v>
      </c>
      <c r="K28" s="261"/>
      <c r="L28" s="261"/>
      <c r="M28" s="261"/>
      <c r="N28" s="262"/>
      <c r="O28" s="69">
        <f>YEAR(J30)-YEAR(J28)+IF(OR(MONTH(J30)&lt;MONTH(J28),AND(MONTH(J30)=MONTH(J28),DAY(J30)&lt;DAY(J28))), -1, 0)</f>
        <v>3</v>
      </c>
      <c r="P28" s="62"/>
      <c r="Q28" s="62"/>
      <c r="R28" s="82"/>
      <c r="T28" s="67"/>
      <c r="W28" s="67"/>
    </row>
    <row r="29" spans="2:23" ht="28.35" customHeight="1" x14ac:dyDescent="0.45">
      <c r="B29" s="172"/>
      <c r="C29" s="254"/>
      <c r="D29" s="255"/>
      <c r="E29" s="88" t="s">
        <v>45</v>
      </c>
      <c r="F29" s="256" t="s">
        <v>112</v>
      </c>
      <c r="G29" s="257"/>
      <c r="H29" s="258" t="s">
        <v>47</v>
      </c>
      <c r="I29" s="259"/>
      <c r="J29" s="184" t="s">
        <v>48</v>
      </c>
      <c r="K29" s="185"/>
      <c r="L29" s="185"/>
      <c r="M29" s="185"/>
      <c r="N29" s="186"/>
      <c r="O29" s="70">
        <f>IF(MONTH(J30)&lt;MONTH(J28), MONTH(J30)+12-MONTH(J28), MONTH(J30)-MONTH(J28))+IF(DAY(J30)&lt;DAY(J28), -1, 0)</f>
        <v>3</v>
      </c>
      <c r="P29" s="63"/>
      <c r="Q29" s="63"/>
      <c r="T29" s="83"/>
      <c r="W29" s="83"/>
    </row>
    <row r="30" spans="2:23" ht="28.35" customHeight="1" thickBot="1" x14ac:dyDescent="0.5">
      <c r="B30" s="16" t="s">
        <v>49</v>
      </c>
      <c r="C30" s="245" t="s">
        <v>133</v>
      </c>
      <c r="D30" s="245"/>
      <c r="E30" s="203" t="s">
        <v>51</v>
      </c>
      <c r="F30" s="204"/>
      <c r="G30" s="205"/>
      <c r="H30" s="89">
        <v>15</v>
      </c>
      <c r="I30" s="50" t="s">
        <v>52</v>
      </c>
      <c r="J30" s="246">
        <v>46265</v>
      </c>
      <c r="K30" s="247"/>
      <c r="L30" s="247"/>
      <c r="M30" s="247"/>
      <c r="N30" s="248"/>
      <c r="O30" s="71">
        <f>IF(DAY(J30)&lt;DAY(J28), DAY(J30)+DAY(DATE(YEAR(J30), MONTH(J30)+1, 0))-DAY(J28), DAY(J30)-DAY(J28))</f>
        <v>30</v>
      </c>
      <c r="P30" s="64"/>
      <c r="Q30" s="64"/>
    </row>
    <row r="31" spans="2:23" ht="15" customHeight="1" x14ac:dyDescent="0.45">
      <c r="B31" s="227" t="s">
        <v>134</v>
      </c>
      <c r="C31" s="228"/>
      <c r="D31" s="228"/>
      <c r="E31" s="228"/>
      <c r="F31" s="228"/>
      <c r="G31" s="228"/>
      <c r="H31" s="228"/>
      <c r="I31" s="229"/>
      <c r="J31" s="233" t="s">
        <v>62</v>
      </c>
      <c r="K31" s="234"/>
      <c r="L31" s="234"/>
      <c r="M31" s="235" t="str">
        <f>SUM(O19,O22,O25,O28)+INT(SUM(O20,O23,O26,O29)/12)&amp;"年"&amp;MOD(SUM(O20,O23,O26,O29),12)+INT(SUM(O21,O24,O27,O30)/31)&amp;"ヵ月"&amp;MOD(SUM(O21,O24,O27,O30), 31)&amp;"日"</f>
        <v>13年10ヵ月26日</v>
      </c>
      <c r="N31" s="235"/>
      <c r="O31" s="236"/>
      <c r="P31" s="64"/>
      <c r="Q31" s="64"/>
      <c r="S31" s="85"/>
    </row>
    <row r="32" spans="2:23" ht="15" customHeight="1" thickBot="1" x14ac:dyDescent="0.5">
      <c r="B32" s="230"/>
      <c r="C32" s="231"/>
      <c r="D32" s="231"/>
      <c r="E32" s="231"/>
      <c r="F32" s="231"/>
      <c r="G32" s="231"/>
      <c r="H32" s="231"/>
      <c r="I32" s="232"/>
      <c r="J32" s="237" t="s">
        <v>63</v>
      </c>
      <c r="K32" s="238"/>
      <c r="L32" s="238"/>
      <c r="M32" s="239">
        <f>IFERROR(IF(O2="✔",VLOOKUP(D2,受講区分プルダウン!A4:D14,4,FALSE),VLOOKUP(D2,受講区分プルダウン!A4:D13,3,FALSE)),"")</f>
        <v>11</v>
      </c>
      <c r="N32" s="239"/>
      <c r="O32" s="240"/>
      <c r="P32" s="64"/>
      <c r="Q32" s="64"/>
      <c r="S32" s="86"/>
      <c r="T32" s="68"/>
    </row>
    <row r="33" spans="2:21" ht="4.95" customHeight="1" thickBot="1" x14ac:dyDescent="0.5">
      <c r="B33" s="10"/>
      <c r="C33" s="11"/>
      <c r="G33" s="12"/>
      <c r="H33" s="5"/>
      <c r="I33" s="5"/>
      <c r="J33" s="5"/>
      <c r="K33" s="13"/>
      <c r="L33" s="13"/>
      <c r="M33" s="13"/>
      <c r="N33" s="13"/>
      <c r="O33" s="66"/>
      <c r="P33" s="14"/>
      <c r="Q33" s="14"/>
    </row>
    <row r="34" spans="2:21" ht="30.75" customHeight="1" x14ac:dyDescent="0.45">
      <c r="B34" s="241" t="s">
        <v>64</v>
      </c>
      <c r="C34" s="216"/>
      <c r="D34" s="216"/>
      <c r="E34" s="216"/>
      <c r="F34" s="216"/>
      <c r="G34" s="216"/>
      <c r="H34" s="216"/>
      <c r="I34" s="216"/>
      <c r="J34" s="216"/>
      <c r="K34" s="216"/>
      <c r="L34" s="216"/>
      <c r="M34" s="216"/>
      <c r="N34" s="216"/>
      <c r="O34" s="217"/>
      <c r="P34" s="36"/>
      <c r="Q34" s="36"/>
      <c r="R34" s="68"/>
      <c r="U34" s="68"/>
    </row>
    <row r="35" spans="2:21" ht="27" customHeight="1" x14ac:dyDescent="0.45">
      <c r="B35" s="218" t="s">
        <v>65</v>
      </c>
      <c r="C35" s="219"/>
      <c r="D35" s="219"/>
      <c r="E35" s="219"/>
      <c r="F35" s="219"/>
      <c r="G35" s="219"/>
      <c r="H35" s="219"/>
      <c r="I35" s="219"/>
      <c r="J35" s="219"/>
      <c r="K35" s="219"/>
      <c r="L35" s="219"/>
      <c r="M35" s="219"/>
      <c r="N35" s="219"/>
      <c r="O35" s="220"/>
      <c r="P35" s="18"/>
      <c r="Q35" s="18"/>
      <c r="R35" s="68"/>
    </row>
    <row r="36" spans="2:21" ht="22.95" customHeight="1" x14ac:dyDescent="0.45">
      <c r="B36" s="17"/>
      <c r="C36" s="18"/>
      <c r="D36" s="90" t="s">
        <v>66</v>
      </c>
      <c r="E36" s="249" t="s">
        <v>143</v>
      </c>
      <c r="F36" s="249"/>
      <c r="G36" s="18"/>
      <c r="H36" s="18"/>
      <c r="I36" s="32"/>
      <c r="J36" s="18"/>
      <c r="K36" s="18"/>
      <c r="L36" s="18"/>
      <c r="M36" s="18"/>
      <c r="N36" s="18"/>
      <c r="O36" s="19"/>
      <c r="P36" s="18"/>
      <c r="Q36" s="18"/>
    </row>
    <row r="37" spans="2:21" ht="22.95" customHeight="1" x14ac:dyDescent="0.45">
      <c r="B37" s="24"/>
      <c r="D37" s="90" t="s">
        <v>67</v>
      </c>
      <c r="E37" s="250" t="s">
        <v>137</v>
      </c>
      <c r="F37" s="250"/>
      <c r="G37" s="250"/>
      <c r="H37" s="250"/>
      <c r="I37" s="55"/>
      <c r="J37" s="99" t="s">
        <v>139</v>
      </c>
      <c r="O37" s="25"/>
    </row>
    <row r="38" spans="2:21" ht="22.95" customHeight="1" x14ac:dyDescent="0.45">
      <c r="B38" s="24"/>
      <c r="D38" s="90" t="s">
        <v>68</v>
      </c>
      <c r="E38" s="292" t="s">
        <v>144</v>
      </c>
      <c r="F38" s="292"/>
      <c r="G38" s="292"/>
      <c r="H38" s="292"/>
      <c r="I38" s="55"/>
      <c r="J38" s="99" t="s">
        <v>140</v>
      </c>
      <c r="N38" s="3"/>
      <c r="O38" s="25"/>
    </row>
    <row r="39" spans="2:21" ht="25.95" customHeight="1" thickBot="1" x14ac:dyDescent="0.5">
      <c r="B39" s="20"/>
      <c r="C39" s="22"/>
      <c r="D39" s="91" t="s">
        <v>69</v>
      </c>
      <c r="E39" s="251" t="s">
        <v>135</v>
      </c>
      <c r="F39" s="251"/>
      <c r="G39" s="251"/>
      <c r="H39" s="251"/>
      <c r="I39" s="33"/>
      <c r="J39" s="26"/>
      <c r="K39" s="22"/>
      <c r="L39" s="22"/>
      <c r="M39" s="22"/>
      <c r="N39" s="22"/>
      <c r="O39" s="23"/>
    </row>
    <row r="40" spans="2:21" ht="19.5" customHeight="1" x14ac:dyDescent="0.45">
      <c r="B40" s="226" t="s">
        <v>70</v>
      </c>
      <c r="C40" s="216"/>
      <c r="D40" s="216"/>
      <c r="E40" s="216"/>
      <c r="F40" s="216"/>
      <c r="G40" s="216"/>
      <c r="H40" s="216"/>
      <c r="I40" s="216"/>
      <c r="J40" s="216"/>
      <c r="K40" s="216"/>
      <c r="L40" s="216"/>
      <c r="M40" s="216"/>
      <c r="N40" s="216"/>
      <c r="O40" s="217"/>
      <c r="P40" s="36"/>
      <c r="Q40" s="36"/>
    </row>
    <row r="41" spans="2:21" ht="37.5" customHeight="1" thickBot="1" x14ac:dyDescent="0.5">
      <c r="B41" s="242"/>
      <c r="C41" s="243"/>
      <c r="D41" s="243"/>
      <c r="E41" s="243"/>
      <c r="F41" s="243"/>
      <c r="G41" s="243"/>
      <c r="H41" s="243"/>
      <c r="I41" s="243"/>
      <c r="J41" s="243"/>
      <c r="K41" s="243"/>
      <c r="L41" s="243"/>
      <c r="M41" s="243"/>
      <c r="N41" s="243"/>
      <c r="O41" s="244"/>
      <c r="P41" s="65"/>
      <c r="Q41" s="65"/>
    </row>
    <row r="42" spans="2:21" ht="6" customHeight="1" thickBot="1" x14ac:dyDescent="0.5">
      <c r="B42" s="4"/>
      <c r="C42" s="4"/>
      <c r="D42" s="4"/>
      <c r="E42" s="4"/>
      <c r="F42" s="4"/>
      <c r="G42" s="4"/>
      <c r="H42" s="4"/>
      <c r="I42" s="4"/>
      <c r="J42" s="4"/>
      <c r="K42" s="4"/>
      <c r="L42" s="4"/>
      <c r="M42" s="4"/>
      <c r="N42" s="4"/>
      <c r="O42" s="4"/>
    </row>
    <row r="43" spans="2:21" ht="22.2" customHeight="1" x14ac:dyDescent="0.45">
      <c r="B43" s="215" t="s">
        <v>71</v>
      </c>
      <c r="C43" s="216"/>
      <c r="D43" s="216"/>
      <c r="E43" s="216"/>
      <c r="F43" s="216"/>
      <c r="G43" s="216"/>
      <c r="H43" s="216"/>
      <c r="I43" s="216"/>
      <c r="J43" s="216"/>
      <c r="K43" s="216"/>
      <c r="L43" s="216"/>
      <c r="M43" s="216"/>
      <c r="N43" s="216"/>
      <c r="O43" s="217"/>
      <c r="P43" s="36"/>
      <c r="Q43" s="36"/>
      <c r="R43" s="84"/>
      <c r="S43" s="29"/>
    </row>
    <row r="44" spans="2:21" ht="41.4" customHeight="1" x14ac:dyDescent="0.45">
      <c r="B44" s="218" t="s">
        <v>72</v>
      </c>
      <c r="C44" s="219"/>
      <c r="D44" s="219"/>
      <c r="E44" s="219"/>
      <c r="F44" s="219"/>
      <c r="G44" s="219"/>
      <c r="H44" s="219"/>
      <c r="I44" s="219"/>
      <c r="J44" s="219"/>
      <c r="K44" s="219"/>
      <c r="L44" s="219"/>
      <c r="M44" s="219"/>
      <c r="N44" s="219"/>
      <c r="O44" s="220"/>
      <c r="P44" s="18"/>
      <c r="Q44" s="18"/>
      <c r="R44" s="221"/>
      <c r="S44" s="221"/>
    </row>
    <row r="45" spans="2:21" ht="34.5" customHeight="1" thickBot="1" x14ac:dyDescent="0.5">
      <c r="B45" s="20"/>
      <c r="C45" s="30"/>
      <c r="D45" s="30"/>
      <c r="E45" s="31" t="s">
        <v>73</v>
      </c>
      <c r="F45" s="222" t="s">
        <v>136</v>
      </c>
      <c r="G45" s="222"/>
      <c r="H45" s="222"/>
      <c r="I45" s="34"/>
      <c r="J45" s="21"/>
      <c r="K45" s="22"/>
      <c r="L45" s="22"/>
      <c r="M45" s="22"/>
      <c r="N45" s="22"/>
      <c r="O45" s="23"/>
    </row>
    <row r="46" spans="2:21" ht="5.0999999999999996" customHeight="1" x14ac:dyDescent="0.45">
      <c r="B46" s="10"/>
      <c r="C46" s="11"/>
      <c r="G46" s="12"/>
      <c r="H46" s="5"/>
      <c r="I46" s="5"/>
      <c r="J46" s="5"/>
      <c r="K46" s="13"/>
      <c r="L46" s="13"/>
      <c r="M46" s="13"/>
      <c r="N46" s="13"/>
      <c r="O46" s="14"/>
      <c r="P46" s="14"/>
      <c r="Q46" s="14"/>
    </row>
    <row r="47" spans="2:21" ht="7.2" customHeight="1" x14ac:dyDescent="0.45"/>
  </sheetData>
  <dataConsolidate/>
  <mergeCells count="99">
    <mergeCell ref="B41:O41"/>
    <mergeCell ref="B43:O43"/>
    <mergeCell ref="B44:O44"/>
    <mergeCell ref="R44:S44"/>
    <mergeCell ref="F45:H45"/>
    <mergeCell ref="C30:D30"/>
    <mergeCell ref="E30:G30"/>
    <mergeCell ref="J30:N30"/>
    <mergeCell ref="B40:O40"/>
    <mergeCell ref="B31:I32"/>
    <mergeCell ref="J31:L31"/>
    <mergeCell ref="M31:O31"/>
    <mergeCell ref="J32:L32"/>
    <mergeCell ref="M32:O32"/>
    <mergeCell ref="B34:O34"/>
    <mergeCell ref="B35:O35"/>
    <mergeCell ref="E36:F36"/>
    <mergeCell ref="E37:H37"/>
    <mergeCell ref="E38:H38"/>
    <mergeCell ref="E39:H39"/>
    <mergeCell ref="C27:D27"/>
    <mergeCell ref="E27:G27"/>
    <mergeCell ref="J27:N27"/>
    <mergeCell ref="F29:G29"/>
    <mergeCell ref="H29:I29"/>
    <mergeCell ref="J29:N29"/>
    <mergeCell ref="B28:B29"/>
    <mergeCell ref="C28:D29"/>
    <mergeCell ref="F28:G28"/>
    <mergeCell ref="H28:I28"/>
    <mergeCell ref="J28:N28"/>
    <mergeCell ref="C24:D24"/>
    <mergeCell ref="E24:G24"/>
    <mergeCell ref="J24:N24"/>
    <mergeCell ref="B25:B26"/>
    <mergeCell ref="C25:D26"/>
    <mergeCell ref="F25:G25"/>
    <mergeCell ref="H25:I25"/>
    <mergeCell ref="J25:N25"/>
    <mergeCell ref="F26:G26"/>
    <mergeCell ref="H26:I26"/>
    <mergeCell ref="J26:N26"/>
    <mergeCell ref="C21:D21"/>
    <mergeCell ref="E21:G21"/>
    <mergeCell ref="J21:N21"/>
    <mergeCell ref="B22:B23"/>
    <mergeCell ref="C22:D23"/>
    <mergeCell ref="F22:G22"/>
    <mergeCell ref="H22:I22"/>
    <mergeCell ref="J22:N22"/>
    <mergeCell ref="F23:G23"/>
    <mergeCell ref="H23:I23"/>
    <mergeCell ref="J23:N23"/>
    <mergeCell ref="B19:B20"/>
    <mergeCell ref="C19:D20"/>
    <mergeCell ref="F19:G19"/>
    <mergeCell ref="H19:I19"/>
    <mergeCell ref="J19:N19"/>
    <mergeCell ref="F20:G20"/>
    <mergeCell ref="H20:I20"/>
    <mergeCell ref="J20:N20"/>
    <mergeCell ref="B16:O16"/>
    <mergeCell ref="B17:D17"/>
    <mergeCell ref="E17:I17"/>
    <mergeCell ref="J17:O17"/>
    <mergeCell ref="B18:D18"/>
    <mergeCell ref="E18:G18"/>
    <mergeCell ref="H18:I18"/>
    <mergeCell ref="J18:N18"/>
    <mergeCell ref="B11:B12"/>
    <mergeCell ref="D11:F11"/>
    <mergeCell ref="H11:I12"/>
    <mergeCell ref="O11:O12"/>
    <mergeCell ref="D12:F12"/>
    <mergeCell ref="B13:B14"/>
    <mergeCell ref="D13:F13"/>
    <mergeCell ref="H13:I14"/>
    <mergeCell ref="O13:O14"/>
    <mergeCell ref="D14:F14"/>
    <mergeCell ref="B7:B8"/>
    <mergeCell ref="H7:I8"/>
    <mergeCell ref="O7:O8"/>
    <mergeCell ref="C7:C8"/>
    <mergeCell ref="D7:F8"/>
    <mergeCell ref="B9:B10"/>
    <mergeCell ref="D9:F9"/>
    <mergeCell ref="H9:I10"/>
    <mergeCell ref="O9:O10"/>
    <mergeCell ref="D10:F10"/>
    <mergeCell ref="B1:O1"/>
    <mergeCell ref="B2:C2"/>
    <mergeCell ref="E2:G2"/>
    <mergeCell ref="H2:N2"/>
    <mergeCell ref="B4:O4"/>
    <mergeCell ref="B5:F5"/>
    <mergeCell ref="H5:I6"/>
    <mergeCell ref="J5:N6"/>
    <mergeCell ref="O5:O6"/>
    <mergeCell ref="B6:F6"/>
  </mergeCells>
  <phoneticPr fontId="3"/>
  <conditionalFormatting sqref="B4:O6 B7:D7 G7:O8 B8 B9:O14 B16:O32 B34:O41">
    <cfRule type="expression" dxfId="35" priority="2">
      <formula>$D$2="Ⅲ"</formula>
    </cfRule>
    <cfRule type="expression" dxfId="34" priority="3">
      <formula>$D$2="Ⅱ"</formula>
    </cfRule>
  </conditionalFormatting>
  <conditionalFormatting sqref="D7 G7:O8">
    <cfRule type="expression" dxfId="33" priority="1">
      <formula>OR($D$2="Ⅰ-①",$D$2="Ⅰ-②",$D$2="Ⅰ-③",$D$2="Ⅰ-④",$D$2="Ⅰ-⑥",$D$2="Ⅰ-⑦",$D$2="Ⅰ-⑧")</formula>
    </cfRule>
  </conditionalFormatting>
  <conditionalFormatting sqref="H19">
    <cfRule type="expression" dxfId="32" priority="4">
      <formula>$E$19="【行政】"</formula>
    </cfRule>
  </conditionalFormatting>
  <conditionalFormatting sqref="H20">
    <cfRule type="expression" dxfId="31" priority="5">
      <formula>$E$20="【行政】"</formula>
    </cfRule>
  </conditionalFormatting>
  <conditionalFormatting sqref="H22">
    <cfRule type="expression" dxfId="30" priority="6">
      <formula>$E$22="【行政】"</formula>
    </cfRule>
  </conditionalFormatting>
  <conditionalFormatting sqref="H23">
    <cfRule type="expression" dxfId="29" priority="7">
      <formula>$E$23="【行政】"</formula>
    </cfRule>
  </conditionalFormatting>
  <conditionalFormatting sqref="H25">
    <cfRule type="expression" dxfId="28" priority="8">
      <formula>$E$25="【行政】"</formula>
    </cfRule>
  </conditionalFormatting>
  <conditionalFormatting sqref="H26">
    <cfRule type="expression" dxfId="27" priority="9">
      <formula>$E$26="【行政】"</formula>
    </cfRule>
  </conditionalFormatting>
  <conditionalFormatting sqref="H28">
    <cfRule type="expression" dxfId="26" priority="10">
      <formula>$E$28="【行政】"</formula>
    </cfRule>
  </conditionalFormatting>
  <conditionalFormatting sqref="H29">
    <cfRule type="expression" dxfId="25" priority="11">
      <formula>$E$29="【行政】"</formula>
    </cfRule>
  </conditionalFormatting>
  <dataValidations count="17">
    <dataValidation type="list" allowBlank="1" showInputMessage="1" showErrorMessage="1" sqref="O2 Q2" xr:uid="{44237E6C-E49F-4B4E-98CC-521151C23616}">
      <formula1>"✔,　"</formula1>
    </dataValidation>
    <dataValidation type="list" allowBlank="1" showInputMessage="1" showErrorMessage="1" sqref="J7:J14" xr:uid="{5F3F421A-E276-4701-91EC-FB9917BE898D}">
      <formula1>"昭和,平成,令和"</formula1>
    </dataValidation>
    <dataValidation type="list" allowBlank="1" showInputMessage="1" showErrorMessage="1" sqref="G7 G9 G11 G13" xr:uid="{76F31797-E8BE-462D-8848-CEFE89644603}">
      <formula1>"昼間,夜間"</formula1>
    </dataValidation>
    <dataValidation type="list" allowBlank="1" showInputMessage="1" showErrorMessage="1" sqref="O10:Q14 O9 R9" xr:uid="{85EFAEB9-144F-4A5B-B57C-FD4CFF25F77A}">
      <formula1>"卒業,中退,編入"</formula1>
    </dataValidation>
    <dataValidation allowBlank="1" showInputMessage="1" showErrorMessage="1" prompt="最終学歴が中学校の場合のみ記入してください。" sqref="D7" xr:uid="{C06A1CE3-BBE3-487F-9915-3CD49EC30E4E}"/>
    <dataValidation allowBlank="1" showInputMessage="1" showErrorMessage="1" prompt="【注意】_x000a_建築基準法に基づく昇降機及び遊戯施設が対象となります。" sqref="E18:G18" xr:uid="{54127FDF-BF73-4175-AEF5-233F1FBA4DB0}"/>
    <dataValidation imeMode="halfAlpha" allowBlank="1" showInputMessage="1" showErrorMessage="1" sqref="H27 H30 H24 K7:K14 M7:M14 H21" xr:uid="{30D748B2-E56C-445C-91D7-16E15E1C22F1}"/>
    <dataValidation imeMode="hiragana" allowBlank="1" showInputMessage="1" showErrorMessage="1" sqref="C19:D20 C22:D23 C25:D26 C28:D29" xr:uid="{6372D96B-29F4-4464-A620-BE0850E94E01}"/>
    <dataValidation imeMode="hiragana" allowBlank="1" showInputMessage="1" showErrorMessage="1" prompt="【注意】庶務、会計、労務、営業等昇降機及び遊戯施設に関する知識及び技能を必要としない方は、実務経験に含みません。" sqref="C30:D30 C27:D27 C24:D24 C21:D21" xr:uid="{9FC8B40A-4CE2-4EB1-A8FA-573ED670AF4E}"/>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01C094CD-AC1F-4DBD-9757-B8B6D28FB838}">
      <formula1>1</formula1>
    </dataValidation>
    <dataValidation type="list" allowBlank="1" showInputMessage="1" showErrorMessage="1" sqref="G8" xr:uid="{2D941EF7-EB5E-4D0B-9F10-58AFA502877E}">
      <formula1>"1年,2年,3年,4年,5年,6年"</formula1>
    </dataValidation>
    <dataValidation type="list" allowBlank="1" showInputMessage="1" showErrorMessage="1" sqref="G14 G12 G10" xr:uid="{708A595B-FE42-4019-B2F5-CF0521E57417}">
      <formula1>"1年,2年,3年,4年,5年"</formula1>
    </dataValidation>
    <dataValidation type="list" allowBlank="1" showInputMessage="1" showErrorMessage="1" sqref="E28:E29 E22:E23 E25:E26 E19:E20" xr:uid="{147492FC-4661-4AF6-8322-F2C2BC263F02}">
      <formula1>実務種別</formula1>
    </dataValidation>
    <dataValidation type="list" allowBlank="1" showInputMessage="1" showErrorMessage="1" sqref="F28:G29 F22:G23 F25:G26 F19:G20" xr:uid="{6D647D3E-56A6-428D-892A-4AE42C0B5D7C}">
      <formula1>INDIRECT("種別機種["&amp;E19&amp;"]")</formula1>
    </dataValidation>
    <dataValidation type="list" allowBlank="1" showInputMessage="1" showErrorMessage="1" prompt="立ち合いのみの場合は実務に該当しません。" sqref="H19:I20 H22:I23 H25:I26 H28:I29" xr:uid="{35D645BA-B2D6-4604-B7BA-5AE5AB5A6E8C}">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00BCC3A3-8ED7-41AC-BCCD-B452CA013072}">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FBE5AFE0-BF73-4F18-95C3-8228719824CB}">
      <formula1>1</formula1>
      <formula2>R35</formula2>
    </dataValidation>
  </dataValidations>
  <hyperlinks>
    <hyperlink ref="E17:I17" r:id="rId1" display="実務経験の内容" xr:uid="{23C02E30-3C49-4245-9D90-9DD5450B54AC}"/>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E72729C-C879-486D-9ECF-73BEC932D7EF}">
          <x14:formula1>
            <xm:f>受講区分プルダウン!$A$4:$A$14</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D03C-A622-4CC7-BC1A-DBB1B909532D}">
  <sheetPr>
    <tabColor rgb="FFFF0000"/>
    <pageSetUpPr fitToPage="1"/>
  </sheetPr>
  <dimension ref="B1:Z53"/>
  <sheetViews>
    <sheetView showGridLines="0" topLeftCell="A9" zoomScaleNormal="100" zoomScaleSheetLayoutView="85" workbookViewId="0">
      <selection activeCell="S28" sqref="S28"/>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8" customHeight="1" thickBot="1" x14ac:dyDescent="0.5">
      <c r="B1" s="115" t="s">
        <v>156</v>
      </c>
      <c r="C1" s="115"/>
      <c r="D1" s="115"/>
      <c r="E1" s="115"/>
      <c r="F1" s="115"/>
      <c r="G1" s="115"/>
      <c r="H1" s="115"/>
      <c r="I1" s="115"/>
      <c r="J1" s="115"/>
      <c r="K1" s="115"/>
      <c r="L1" s="115"/>
      <c r="M1" s="115"/>
      <c r="N1" s="115"/>
      <c r="O1" s="115"/>
      <c r="P1" s="54"/>
      <c r="Q1" s="54"/>
    </row>
    <row r="2" spans="2:26" ht="30" customHeight="1" thickBot="1" x14ac:dyDescent="0.5">
      <c r="B2" s="116" t="s">
        <v>0</v>
      </c>
      <c r="C2" s="117"/>
      <c r="D2" s="72" t="s">
        <v>1</v>
      </c>
      <c r="E2" s="118" t="str">
        <f>IFERROR(VLOOKUP(D2,受講区分プルダウン!A4:D14,2,FALSE),"")</f>
        <v>実務経験のみ、１１年以上</v>
      </c>
      <c r="F2" s="119"/>
      <c r="G2" s="119"/>
      <c r="H2" s="120" t="s">
        <v>2</v>
      </c>
      <c r="I2" s="120"/>
      <c r="J2" s="120"/>
      <c r="K2" s="120"/>
      <c r="L2" s="120"/>
      <c r="M2" s="120"/>
      <c r="N2" s="121"/>
      <c r="O2" s="46"/>
      <c r="P2" s="57"/>
      <c r="Q2" s="5"/>
      <c r="R2" s="5"/>
      <c r="S2" s="27"/>
    </row>
    <row r="3" spans="2:26" ht="6.75" customHeight="1" thickBot="1" x14ac:dyDescent="0.5">
      <c r="P3" s="57"/>
    </row>
    <row r="4" spans="2:26" ht="20.100000000000001" customHeight="1" x14ac:dyDescent="0.45">
      <c r="B4" s="122" t="s">
        <v>3</v>
      </c>
      <c r="C4" s="123"/>
      <c r="D4" s="123"/>
      <c r="E4" s="123"/>
      <c r="F4" s="123"/>
      <c r="G4" s="123"/>
      <c r="H4" s="123"/>
      <c r="I4" s="123"/>
      <c r="J4" s="123"/>
      <c r="K4" s="123"/>
      <c r="L4" s="123"/>
      <c r="M4" s="123"/>
      <c r="N4" s="123"/>
      <c r="O4" s="124"/>
      <c r="P4" s="57"/>
      <c r="Q4" s="57"/>
      <c r="U4" s="28"/>
    </row>
    <row r="5" spans="2:26" x14ac:dyDescent="0.45">
      <c r="B5" s="125" t="s">
        <v>4</v>
      </c>
      <c r="C5" s="126"/>
      <c r="D5" s="126"/>
      <c r="E5" s="126"/>
      <c r="F5" s="127"/>
      <c r="G5" s="2" t="s">
        <v>5</v>
      </c>
      <c r="H5" s="128" t="s">
        <v>6</v>
      </c>
      <c r="I5" s="129"/>
      <c r="J5" s="132" t="s">
        <v>7</v>
      </c>
      <c r="K5" s="133"/>
      <c r="L5" s="133"/>
      <c r="M5" s="133"/>
      <c r="N5" s="134"/>
      <c r="O5" s="138" t="s">
        <v>8</v>
      </c>
      <c r="P5" s="58"/>
      <c r="Q5" s="58"/>
    </row>
    <row r="6" spans="2:26" ht="13.8" thickBot="1" x14ac:dyDescent="0.5">
      <c r="B6" s="140" t="s">
        <v>9</v>
      </c>
      <c r="C6" s="141"/>
      <c r="D6" s="141"/>
      <c r="E6" s="141"/>
      <c r="F6" s="142"/>
      <c r="G6" s="8" t="s">
        <v>10</v>
      </c>
      <c r="H6" s="130"/>
      <c r="I6" s="131"/>
      <c r="J6" s="135"/>
      <c r="K6" s="136"/>
      <c r="L6" s="136"/>
      <c r="M6" s="136"/>
      <c r="N6" s="137"/>
      <c r="O6" s="139"/>
      <c r="P6" s="58"/>
      <c r="Q6" s="58"/>
    </row>
    <row r="7" spans="2:26" ht="19.95" customHeight="1" x14ac:dyDescent="0.45">
      <c r="B7" s="143" t="s">
        <v>11</v>
      </c>
      <c r="C7" s="145" t="s">
        <v>4</v>
      </c>
      <c r="D7" s="278"/>
      <c r="E7" s="279"/>
      <c r="F7" s="280"/>
      <c r="G7" s="40"/>
      <c r="H7" s="269"/>
      <c r="I7" s="270"/>
      <c r="J7" s="73"/>
      <c r="K7" s="74"/>
      <c r="L7" s="75" t="s">
        <v>12</v>
      </c>
      <c r="M7" s="76"/>
      <c r="N7" s="77" t="s">
        <v>13</v>
      </c>
      <c r="O7" s="157" t="s">
        <v>14</v>
      </c>
      <c r="R7" s="79"/>
      <c r="S7" s="36"/>
    </row>
    <row r="8" spans="2:26" ht="19.95" customHeight="1" thickBot="1" x14ac:dyDescent="0.5">
      <c r="B8" s="144"/>
      <c r="C8" s="146"/>
      <c r="D8" s="281"/>
      <c r="E8" s="282"/>
      <c r="F8" s="283"/>
      <c r="G8" s="41"/>
      <c r="H8" s="271"/>
      <c r="I8" s="272"/>
      <c r="J8" s="44"/>
      <c r="K8" s="6"/>
      <c r="L8" s="47" t="s">
        <v>12</v>
      </c>
      <c r="M8" s="37"/>
      <c r="N8" s="48" t="s">
        <v>15</v>
      </c>
      <c r="O8" s="158"/>
      <c r="R8" s="80"/>
      <c r="S8" s="36"/>
    </row>
    <row r="9" spans="2:26" ht="19.95" customHeight="1" x14ac:dyDescent="0.45">
      <c r="B9" s="159" t="s">
        <v>16</v>
      </c>
      <c r="C9" s="9" t="s">
        <v>4</v>
      </c>
      <c r="D9" s="266" t="s">
        <v>17</v>
      </c>
      <c r="E9" s="267"/>
      <c r="F9" s="268"/>
      <c r="G9" s="42" t="s">
        <v>18</v>
      </c>
      <c r="H9" s="269" t="s">
        <v>19</v>
      </c>
      <c r="I9" s="270"/>
      <c r="J9" s="73" t="s">
        <v>20</v>
      </c>
      <c r="K9" s="76">
        <v>50</v>
      </c>
      <c r="L9" s="75" t="s">
        <v>12</v>
      </c>
      <c r="M9" s="76">
        <v>4</v>
      </c>
      <c r="N9" s="78" t="s">
        <v>13</v>
      </c>
      <c r="O9" s="273" t="s">
        <v>21</v>
      </c>
      <c r="R9" s="79"/>
      <c r="S9" s="80"/>
    </row>
    <row r="10" spans="2:26" ht="19.95" customHeight="1" thickBot="1" x14ac:dyDescent="0.5">
      <c r="B10" s="160"/>
      <c r="C10" s="93" t="s">
        <v>22</v>
      </c>
      <c r="D10" s="275" t="s">
        <v>23</v>
      </c>
      <c r="E10" s="276"/>
      <c r="F10" s="277"/>
      <c r="G10" s="43" t="s">
        <v>24</v>
      </c>
      <c r="H10" s="271"/>
      <c r="I10" s="272"/>
      <c r="J10" s="45" t="s">
        <v>25</v>
      </c>
      <c r="K10" s="37">
        <v>55</v>
      </c>
      <c r="L10" s="47" t="s">
        <v>12</v>
      </c>
      <c r="M10" s="37">
        <v>3</v>
      </c>
      <c r="N10" s="49" t="s">
        <v>15</v>
      </c>
      <c r="O10" s="274"/>
      <c r="P10" s="60"/>
      <c r="Q10" s="60"/>
    </row>
    <row r="11" spans="2:26" ht="19.95" customHeight="1" x14ac:dyDescent="0.45">
      <c r="B11" s="159" t="s">
        <v>26</v>
      </c>
      <c r="C11" s="9" t="s">
        <v>4</v>
      </c>
      <c r="D11" s="266" t="s">
        <v>27</v>
      </c>
      <c r="E11" s="267"/>
      <c r="F11" s="268"/>
      <c r="G11" s="42" t="s">
        <v>28</v>
      </c>
      <c r="H11" s="269" t="s">
        <v>29</v>
      </c>
      <c r="I11" s="270"/>
      <c r="J11" s="73" t="s">
        <v>25</v>
      </c>
      <c r="K11" s="76">
        <v>55</v>
      </c>
      <c r="L11" s="75" t="s">
        <v>12</v>
      </c>
      <c r="M11" s="76">
        <v>4</v>
      </c>
      <c r="N11" s="78" t="s">
        <v>13</v>
      </c>
      <c r="O11" s="273" t="s">
        <v>30</v>
      </c>
      <c r="P11" s="59"/>
      <c r="Q11" s="59"/>
    </row>
    <row r="12" spans="2:26" ht="19.95" customHeight="1" thickBot="1" x14ac:dyDescent="0.5">
      <c r="B12" s="160"/>
      <c r="C12" s="93" t="s">
        <v>22</v>
      </c>
      <c r="D12" s="275" t="s">
        <v>31</v>
      </c>
      <c r="E12" s="276"/>
      <c r="F12" s="277"/>
      <c r="G12" s="43" t="s">
        <v>32</v>
      </c>
      <c r="H12" s="271"/>
      <c r="I12" s="272"/>
      <c r="J12" s="45" t="s">
        <v>25</v>
      </c>
      <c r="K12" s="37">
        <v>57</v>
      </c>
      <c r="L12" s="47" t="s">
        <v>12</v>
      </c>
      <c r="M12" s="37">
        <v>3</v>
      </c>
      <c r="N12" s="49" t="s">
        <v>15</v>
      </c>
      <c r="O12" s="274"/>
      <c r="P12" s="60"/>
      <c r="Q12" s="60"/>
      <c r="Z12" s="28"/>
    </row>
    <row r="13" spans="2:26" ht="19.95" customHeight="1" x14ac:dyDescent="0.45">
      <c r="B13" s="169" t="s">
        <v>26</v>
      </c>
      <c r="C13" s="7" t="s">
        <v>4</v>
      </c>
      <c r="D13" s="266" t="s">
        <v>33</v>
      </c>
      <c r="E13" s="267"/>
      <c r="F13" s="268"/>
      <c r="G13" s="40" t="s">
        <v>18</v>
      </c>
      <c r="H13" s="269" t="s">
        <v>34</v>
      </c>
      <c r="I13" s="270"/>
      <c r="J13" s="73" t="s">
        <v>25</v>
      </c>
      <c r="K13" s="76">
        <v>57</v>
      </c>
      <c r="L13" s="75" t="s">
        <v>12</v>
      </c>
      <c r="M13" s="76">
        <v>4</v>
      </c>
      <c r="N13" s="78" t="s">
        <v>13</v>
      </c>
      <c r="O13" s="284" t="s">
        <v>21</v>
      </c>
      <c r="P13" s="59"/>
      <c r="Q13" s="59"/>
      <c r="Z13" s="28"/>
    </row>
    <row r="14" spans="2:26" ht="19.95" customHeight="1" thickBot="1" x14ac:dyDescent="0.5">
      <c r="B14" s="160"/>
      <c r="C14" s="93" t="s">
        <v>22</v>
      </c>
      <c r="D14" s="275" t="s">
        <v>35</v>
      </c>
      <c r="E14" s="276"/>
      <c r="F14" s="277"/>
      <c r="G14" s="43" t="s">
        <v>36</v>
      </c>
      <c r="H14" s="271"/>
      <c r="I14" s="272"/>
      <c r="J14" s="45" t="s">
        <v>25</v>
      </c>
      <c r="K14" s="37">
        <v>59</v>
      </c>
      <c r="L14" s="47" t="s">
        <v>12</v>
      </c>
      <c r="M14" s="37">
        <v>3</v>
      </c>
      <c r="N14" s="49" t="s">
        <v>15</v>
      </c>
      <c r="O14" s="274"/>
      <c r="P14" s="60"/>
      <c r="Q14" s="60"/>
    </row>
    <row r="15" spans="2:26" ht="5.25" customHeight="1" thickBot="1" x14ac:dyDescent="0.5">
      <c r="B15" s="10"/>
      <c r="C15" s="11"/>
      <c r="G15" s="12"/>
      <c r="H15" s="5"/>
      <c r="I15" s="5"/>
      <c r="J15" s="5"/>
      <c r="K15" s="13"/>
      <c r="L15" s="13"/>
      <c r="M15" s="13"/>
      <c r="N15" s="13"/>
      <c r="O15" s="14"/>
      <c r="P15" s="14"/>
      <c r="Q15" s="14"/>
    </row>
    <row r="16" spans="2:26" ht="32.25" customHeight="1" x14ac:dyDescent="0.45">
      <c r="B16" s="187" t="s">
        <v>154</v>
      </c>
      <c r="C16" s="188"/>
      <c r="D16" s="188"/>
      <c r="E16" s="188"/>
      <c r="F16" s="188"/>
      <c r="G16" s="188"/>
      <c r="H16" s="188"/>
      <c r="I16" s="188"/>
      <c r="J16" s="188"/>
      <c r="K16" s="188"/>
      <c r="L16" s="188"/>
      <c r="M16" s="188"/>
      <c r="N16" s="188"/>
      <c r="O16" s="189"/>
      <c r="P16" s="35"/>
      <c r="Q16" s="35"/>
    </row>
    <row r="17" spans="2:23" ht="18" x14ac:dyDescent="0.45">
      <c r="B17" s="190" t="s">
        <v>37</v>
      </c>
      <c r="C17" s="191"/>
      <c r="D17" s="191"/>
      <c r="E17" s="298" t="s">
        <v>38</v>
      </c>
      <c r="F17" s="291"/>
      <c r="G17" s="291"/>
      <c r="H17" s="291"/>
      <c r="I17" s="291"/>
      <c r="J17" s="288" t="s">
        <v>142</v>
      </c>
      <c r="K17" s="288"/>
      <c r="L17" s="288"/>
      <c r="M17" s="288"/>
      <c r="N17" s="288"/>
      <c r="O17" s="289"/>
      <c r="P17" s="61"/>
      <c r="Q17" s="61"/>
    </row>
    <row r="18" spans="2:23" ht="13.8" thickBot="1" x14ac:dyDescent="0.5">
      <c r="B18" s="195" t="s">
        <v>39</v>
      </c>
      <c r="C18" s="196"/>
      <c r="D18" s="196"/>
      <c r="E18" s="196" t="s">
        <v>40</v>
      </c>
      <c r="F18" s="196"/>
      <c r="G18" s="196"/>
      <c r="H18" s="197" t="s">
        <v>41</v>
      </c>
      <c r="I18" s="197"/>
      <c r="J18" s="198" t="s">
        <v>42</v>
      </c>
      <c r="K18" s="198"/>
      <c r="L18" s="198"/>
      <c r="M18" s="198"/>
      <c r="N18" s="198"/>
      <c r="O18" s="15" t="s">
        <v>158</v>
      </c>
      <c r="P18" s="58"/>
      <c r="Q18" s="58"/>
    </row>
    <row r="19" spans="2:23" ht="28.35" hidden="1" customHeight="1" thickBot="1" x14ac:dyDescent="0.5">
      <c r="B19" s="171" t="s">
        <v>44</v>
      </c>
      <c r="C19" s="252" t="s">
        <v>132</v>
      </c>
      <c r="D19" s="253"/>
      <c r="E19" s="88" t="s">
        <v>45</v>
      </c>
      <c r="F19" s="256" t="s">
        <v>46</v>
      </c>
      <c r="G19" s="257"/>
      <c r="H19" s="258"/>
      <c r="I19" s="259"/>
      <c r="J19" s="260">
        <v>40179</v>
      </c>
      <c r="K19" s="261"/>
      <c r="L19" s="261"/>
      <c r="M19" s="261"/>
      <c r="N19" s="262"/>
      <c r="O19" s="69">
        <f>YEAR(J21)-YEAR(J19)+IF(OR(MONTH(J21)&lt;MONTH(J19),AND(MONTH(J21)=MONTH(J19),DAY(J21)&lt;DAY(J19))), -1, 0)</f>
        <v>8</v>
      </c>
      <c r="P19" s="62"/>
      <c r="Q19" s="62"/>
      <c r="S19" s="5"/>
    </row>
    <row r="20" spans="2:23" ht="28.35" hidden="1" customHeight="1" x14ac:dyDescent="0.45">
      <c r="B20" s="172"/>
      <c r="C20" s="254"/>
      <c r="D20" s="255"/>
      <c r="E20" s="88" t="s">
        <v>45</v>
      </c>
      <c r="F20" s="256" t="s">
        <v>46</v>
      </c>
      <c r="G20" s="257"/>
      <c r="H20" s="258" t="s">
        <v>47</v>
      </c>
      <c r="I20" s="259"/>
      <c r="J20" s="184" t="s">
        <v>48</v>
      </c>
      <c r="K20" s="185"/>
      <c r="L20" s="185"/>
      <c r="M20" s="185"/>
      <c r="N20" s="186"/>
      <c r="O20" s="70">
        <f>IF(MONTH(J21)&lt;MONTH(J19), MONTH(J21)+12-MONTH(J19), MONTH(J21)-MONTH(J19))+IF(DAY(J21)&lt;DAY(J19), -1, 0)</f>
        <v>2</v>
      </c>
      <c r="P20" s="63"/>
      <c r="Q20" s="63"/>
      <c r="S20" s="5"/>
      <c r="T20" s="5"/>
    </row>
    <row r="21" spans="2:23" ht="28.35" hidden="1" customHeight="1" thickBot="1" x14ac:dyDescent="0.5">
      <c r="B21" s="16" t="s">
        <v>49</v>
      </c>
      <c r="C21" s="245" t="s">
        <v>50</v>
      </c>
      <c r="D21" s="245"/>
      <c r="E21" s="203" t="s">
        <v>51</v>
      </c>
      <c r="F21" s="204"/>
      <c r="G21" s="205"/>
      <c r="H21" s="89">
        <v>15</v>
      </c>
      <c r="I21" s="50" t="s">
        <v>52</v>
      </c>
      <c r="J21" s="263">
        <v>43190</v>
      </c>
      <c r="K21" s="264"/>
      <c r="L21" s="264"/>
      <c r="M21" s="264"/>
      <c r="N21" s="265"/>
      <c r="O21" s="71">
        <f>IF(DAY(J21)&lt;DAY(J19), DAY(J21)+DAY(DATE(YEAR(J21), MONTH(J21)+1, 0))-DAY(J19), DAY(J21)-DAY(J19))</f>
        <v>30</v>
      </c>
      <c r="P21" s="64"/>
      <c r="Q21" s="64"/>
      <c r="R21" s="81"/>
      <c r="S21" s="5"/>
      <c r="T21" s="5"/>
    </row>
    <row r="22" spans="2:23" ht="28.35" hidden="1" customHeight="1" thickBot="1" x14ac:dyDescent="0.5">
      <c r="B22" s="171" t="s">
        <v>44</v>
      </c>
      <c r="C22" s="252" t="s">
        <v>53</v>
      </c>
      <c r="D22" s="253"/>
      <c r="E22" s="88" t="s">
        <v>54</v>
      </c>
      <c r="F22" s="256" t="s">
        <v>55</v>
      </c>
      <c r="G22" s="257"/>
      <c r="H22" s="258" t="s">
        <v>56</v>
      </c>
      <c r="I22" s="259"/>
      <c r="J22" s="260">
        <v>43374</v>
      </c>
      <c r="K22" s="261"/>
      <c r="L22" s="261"/>
      <c r="M22" s="261"/>
      <c r="N22" s="262"/>
      <c r="O22" s="69">
        <f>YEAR(J24)-YEAR(J22)+IF(OR(MONTH(J24)&lt;MONTH(J22),AND(MONTH(J24)=MONTH(J22),DAY(J24)&lt;DAY(J22))), -1, 0)</f>
        <v>1</v>
      </c>
      <c r="P22" s="62"/>
      <c r="Q22" s="62"/>
      <c r="T22" s="5"/>
    </row>
    <row r="23" spans="2:23" ht="28.35" hidden="1" customHeight="1" x14ac:dyDescent="0.45">
      <c r="B23" s="172"/>
      <c r="C23" s="254"/>
      <c r="D23" s="255"/>
      <c r="E23" s="88" t="s">
        <v>54</v>
      </c>
      <c r="F23" s="256" t="s">
        <v>57</v>
      </c>
      <c r="G23" s="257"/>
      <c r="H23" s="258" t="s">
        <v>47</v>
      </c>
      <c r="I23" s="259"/>
      <c r="J23" s="184" t="s">
        <v>48</v>
      </c>
      <c r="K23" s="185"/>
      <c r="L23" s="185"/>
      <c r="M23" s="185"/>
      <c r="N23" s="186"/>
      <c r="O23" s="70">
        <f>IF(MONTH(J24)&lt;MONTH(J22), MONTH(J24)+12-MONTH(J22), MONTH(J24)-MONTH(J22))+IF(DAY(J24)&lt;DAY(J22), -1, 0)</f>
        <v>2</v>
      </c>
      <c r="P23" s="63"/>
      <c r="Q23" s="63"/>
    </row>
    <row r="24" spans="2:23" ht="28.35" hidden="1" customHeight="1" thickBot="1" x14ac:dyDescent="0.5">
      <c r="B24" s="16" t="s">
        <v>49</v>
      </c>
      <c r="C24" s="245" t="s">
        <v>58</v>
      </c>
      <c r="D24" s="245"/>
      <c r="E24" s="203" t="s">
        <v>51</v>
      </c>
      <c r="F24" s="204"/>
      <c r="G24" s="205"/>
      <c r="H24" s="89">
        <v>5</v>
      </c>
      <c r="I24" s="50" t="s">
        <v>52</v>
      </c>
      <c r="J24" s="263">
        <v>43830</v>
      </c>
      <c r="K24" s="264"/>
      <c r="L24" s="264"/>
      <c r="M24" s="264"/>
      <c r="N24" s="265"/>
      <c r="O24" s="71">
        <f>IF(DAY(J24)&lt;DAY(J22), DAY(J24)+DAY(DATE(YEAR(J24), MONTH(J24)+1, 0))-DAY(J22), DAY(J24)-DAY(J22))</f>
        <v>30</v>
      </c>
      <c r="P24" s="64"/>
      <c r="Q24" s="64"/>
      <c r="S24" s="5"/>
    </row>
    <row r="25" spans="2:23" ht="28.35" customHeight="1" thickBot="1" x14ac:dyDescent="0.5">
      <c r="B25" s="171" t="s">
        <v>44</v>
      </c>
      <c r="C25" s="252" t="s">
        <v>132</v>
      </c>
      <c r="D25" s="253"/>
      <c r="E25" s="88" t="s">
        <v>45</v>
      </c>
      <c r="F25" s="256" t="s">
        <v>46</v>
      </c>
      <c r="G25" s="257"/>
      <c r="H25" s="258" t="s">
        <v>47</v>
      </c>
      <c r="I25" s="259"/>
      <c r="J25" s="260">
        <v>42095</v>
      </c>
      <c r="K25" s="261"/>
      <c r="L25" s="261"/>
      <c r="M25" s="261"/>
      <c r="N25" s="262"/>
      <c r="O25" s="199" t="str">
        <f>IF(OR(J25="",J27=""),"",_xlfn.LET(_xlpm.y,DATEDIF(J25,J27+1,"Y"),_xlpm.d,DATEDIF(J25,J27+1,"YD"),_xlpm.y&amp;"年"&amp;_xlpm.d&amp;"日"))</f>
        <v>8年30日</v>
      </c>
      <c r="P25" s="62"/>
      <c r="Q25" s="62"/>
    </row>
    <row r="26" spans="2:23" ht="28.35" customHeight="1" x14ac:dyDescent="0.45">
      <c r="B26" s="172"/>
      <c r="C26" s="254"/>
      <c r="D26" s="255"/>
      <c r="E26" s="88"/>
      <c r="F26" s="256"/>
      <c r="G26" s="257"/>
      <c r="H26" s="258"/>
      <c r="I26" s="259"/>
      <c r="J26" s="184" t="s">
        <v>48</v>
      </c>
      <c r="K26" s="185"/>
      <c r="L26" s="185"/>
      <c r="M26" s="185"/>
      <c r="N26" s="186"/>
      <c r="O26" s="200"/>
      <c r="P26" s="63"/>
      <c r="Q26" s="63"/>
      <c r="S26" s="85"/>
    </row>
    <row r="27" spans="2:23" ht="28.35" customHeight="1" thickBot="1" x14ac:dyDescent="0.5">
      <c r="B27" s="16" t="s">
        <v>49</v>
      </c>
      <c r="C27" s="245"/>
      <c r="D27" s="245"/>
      <c r="E27" s="203" t="s">
        <v>51</v>
      </c>
      <c r="F27" s="204"/>
      <c r="G27" s="205"/>
      <c r="H27" s="89">
        <v>10</v>
      </c>
      <c r="I27" s="50" t="s">
        <v>52</v>
      </c>
      <c r="J27" s="263">
        <v>45046</v>
      </c>
      <c r="K27" s="264"/>
      <c r="L27" s="264"/>
      <c r="M27" s="264"/>
      <c r="N27" s="265"/>
      <c r="O27" s="201"/>
      <c r="P27" s="64"/>
      <c r="Q27" s="64"/>
      <c r="T27" s="5"/>
    </row>
    <row r="28" spans="2:23" ht="28.35" customHeight="1" thickBot="1" x14ac:dyDescent="0.5">
      <c r="B28" s="171" t="s">
        <v>44</v>
      </c>
      <c r="C28" s="252" t="s">
        <v>146</v>
      </c>
      <c r="D28" s="253"/>
      <c r="E28" s="88" t="s">
        <v>45</v>
      </c>
      <c r="F28" s="299" t="s">
        <v>46</v>
      </c>
      <c r="G28" s="300"/>
      <c r="H28" s="301" t="s">
        <v>47</v>
      </c>
      <c r="I28" s="302"/>
      <c r="J28" s="260">
        <v>45047</v>
      </c>
      <c r="K28" s="261"/>
      <c r="L28" s="261"/>
      <c r="M28" s="261"/>
      <c r="N28" s="262"/>
      <c r="O28" s="199" t="str">
        <f>IF(OR(J28="",J30=""),"",_xlfn.LET(_xlpm.y,DATEDIF(J28,J30+1,"Y"),_xlpm.d,DATEDIF(J28,J30+1,"YD"),_xlpm.y&amp;"年"&amp;_xlpm.d&amp;"日"))</f>
        <v>3年123日</v>
      </c>
      <c r="P28" s="62"/>
      <c r="Q28" s="62"/>
      <c r="R28" s="82"/>
      <c r="T28" s="67"/>
      <c r="W28" s="67"/>
    </row>
    <row r="29" spans="2:23" ht="28.35" customHeight="1" x14ac:dyDescent="0.45">
      <c r="B29" s="172"/>
      <c r="C29" s="254"/>
      <c r="D29" s="255"/>
      <c r="E29" s="88" t="s">
        <v>45</v>
      </c>
      <c r="F29" s="303" t="s">
        <v>112</v>
      </c>
      <c r="G29" s="257"/>
      <c r="H29" s="258" t="s">
        <v>47</v>
      </c>
      <c r="I29" s="259"/>
      <c r="J29" s="184" t="s">
        <v>48</v>
      </c>
      <c r="K29" s="185"/>
      <c r="L29" s="185"/>
      <c r="M29" s="185"/>
      <c r="N29" s="186"/>
      <c r="O29" s="200"/>
      <c r="P29" s="63"/>
      <c r="Q29" s="63"/>
      <c r="T29" s="83"/>
      <c r="W29" s="83"/>
    </row>
    <row r="30" spans="2:23" ht="28.35" customHeight="1" thickBot="1" x14ac:dyDescent="0.5">
      <c r="B30" s="16" t="s">
        <v>49</v>
      </c>
      <c r="C30" s="296"/>
      <c r="D30" s="297"/>
      <c r="E30" s="203" t="s">
        <v>51</v>
      </c>
      <c r="F30" s="204"/>
      <c r="G30" s="205"/>
      <c r="H30" s="89">
        <v>15</v>
      </c>
      <c r="I30" s="50" t="s">
        <v>52</v>
      </c>
      <c r="J30" s="246">
        <v>46265</v>
      </c>
      <c r="K30" s="247"/>
      <c r="L30" s="247"/>
      <c r="M30" s="247"/>
      <c r="N30" s="248"/>
      <c r="O30" s="201"/>
      <c r="P30" s="64"/>
      <c r="Q30" s="64"/>
    </row>
    <row r="31" spans="2:23" ht="28.35" customHeight="1" thickBot="1" x14ac:dyDescent="0.5">
      <c r="B31" s="171" t="s">
        <v>44</v>
      </c>
      <c r="C31" s="252"/>
      <c r="D31" s="253"/>
      <c r="E31" s="88"/>
      <c r="F31" s="299"/>
      <c r="G31" s="300"/>
      <c r="H31" s="301"/>
      <c r="I31" s="302"/>
      <c r="J31" s="260"/>
      <c r="K31" s="261"/>
      <c r="L31" s="261"/>
      <c r="M31" s="261"/>
      <c r="N31" s="262"/>
      <c r="O31" s="199" t="str">
        <f>IF(OR(J31="",J33=""),"",_xlfn.LET(_xlpm.y,DATEDIF(J31,J33+1,"Y"),_xlpm.d,DATEDIF(J31,J33+1,"YD"),_xlpm.y&amp;"年"&amp;_xlpm.d&amp;"日"))</f>
        <v/>
      </c>
      <c r="P31" s="62"/>
      <c r="Q31" s="62"/>
      <c r="R31" s="82"/>
      <c r="T31" s="67"/>
      <c r="W31" s="67"/>
    </row>
    <row r="32" spans="2:23" ht="28.35" customHeight="1" x14ac:dyDescent="0.45">
      <c r="B32" s="172"/>
      <c r="C32" s="254"/>
      <c r="D32" s="255"/>
      <c r="E32" s="88"/>
      <c r="F32" s="303"/>
      <c r="G32" s="257"/>
      <c r="H32" s="258"/>
      <c r="I32" s="259"/>
      <c r="J32" s="184" t="s">
        <v>48</v>
      </c>
      <c r="K32" s="185"/>
      <c r="L32" s="185"/>
      <c r="M32" s="185"/>
      <c r="N32" s="186"/>
      <c r="O32" s="200"/>
      <c r="P32" s="63"/>
      <c r="Q32" s="63"/>
      <c r="T32" s="83"/>
      <c r="W32" s="83"/>
    </row>
    <row r="33" spans="2:23" ht="28.35" customHeight="1" thickBot="1" x14ac:dyDescent="0.5">
      <c r="B33" s="16" t="s">
        <v>49</v>
      </c>
      <c r="C33" s="296"/>
      <c r="D33" s="297"/>
      <c r="E33" s="203" t="s">
        <v>51</v>
      </c>
      <c r="F33" s="204"/>
      <c r="G33" s="205"/>
      <c r="H33" s="89"/>
      <c r="I33" s="50" t="s">
        <v>52</v>
      </c>
      <c r="J33" s="246"/>
      <c r="K33" s="247"/>
      <c r="L33" s="247"/>
      <c r="M33" s="247"/>
      <c r="N33" s="248"/>
      <c r="O33" s="201"/>
      <c r="P33" s="64"/>
      <c r="Q33" s="64"/>
    </row>
    <row r="34" spans="2:23" ht="28.35" customHeight="1" thickBot="1" x14ac:dyDescent="0.5">
      <c r="B34" s="171" t="s">
        <v>44</v>
      </c>
      <c r="C34" s="252"/>
      <c r="D34" s="253"/>
      <c r="E34" s="88"/>
      <c r="F34" s="256"/>
      <c r="G34" s="257"/>
      <c r="H34" s="258"/>
      <c r="I34" s="259"/>
      <c r="J34" s="260"/>
      <c r="K34" s="261"/>
      <c r="L34" s="261"/>
      <c r="M34" s="261"/>
      <c r="N34" s="262"/>
      <c r="O34" s="199" t="str">
        <f>IF(OR(J34="",J36=""),"",_xlfn.LET(_xlpm.y,DATEDIF(J34,J36+1,"Y"),_xlpm.d,DATEDIF(J34,J36+1,"YD"),_xlpm.y&amp;"年"&amp;_xlpm.d&amp;"日"))</f>
        <v/>
      </c>
      <c r="P34" s="62"/>
      <c r="Q34" s="62"/>
      <c r="R34" s="82"/>
      <c r="T34" s="67"/>
      <c r="W34" s="67"/>
    </row>
    <row r="35" spans="2:23" ht="28.35" customHeight="1" x14ac:dyDescent="0.45">
      <c r="B35" s="172"/>
      <c r="C35" s="254"/>
      <c r="D35" s="255"/>
      <c r="E35" s="88"/>
      <c r="F35" s="256"/>
      <c r="G35" s="257"/>
      <c r="H35" s="258"/>
      <c r="I35" s="259"/>
      <c r="J35" s="184" t="s">
        <v>48</v>
      </c>
      <c r="K35" s="185"/>
      <c r="L35" s="185"/>
      <c r="M35" s="185"/>
      <c r="N35" s="186"/>
      <c r="O35" s="200"/>
      <c r="P35" s="63"/>
      <c r="Q35" s="63"/>
      <c r="T35" s="83"/>
      <c r="W35" s="83"/>
    </row>
    <row r="36" spans="2:23" ht="28.35" customHeight="1" thickBot="1" x14ac:dyDescent="0.5">
      <c r="B36" s="16" t="s">
        <v>49</v>
      </c>
      <c r="C36" s="245"/>
      <c r="D36" s="245"/>
      <c r="E36" s="203" t="s">
        <v>51</v>
      </c>
      <c r="F36" s="204"/>
      <c r="G36" s="205"/>
      <c r="H36" s="89"/>
      <c r="I36" s="50" t="s">
        <v>52</v>
      </c>
      <c r="J36" s="246"/>
      <c r="K36" s="247"/>
      <c r="L36" s="247"/>
      <c r="M36" s="247"/>
      <c r="N36" s="248"/>
      <c r="O36" s="201"/>
      <c r="P36" s="64"/>
      <c r="Q36" s="64"/>
    </row>
    <row r="37" spans="2:23" ht="15" customHeight="1" x14ac:dyDescent="0.45">
      <c r="B37" s="227" t="s">
        <v>134</v>
      </c>
      <c r="C37" s="228"/>
      <c r="D37" s="228"/>
      <c r="E37" s="228"/>
      <c r="F37" s="228"/>
      <c r="G37" s="228"/>
      <c r="H37" s="228"/>
      <c r="I37" s="229"/>
      <c r="J37" s="233" t="s">
        <v>62</v>
      </c>
      <c r="K37" s="234"/>
      <c r="L37" s="234"/>
      <c r="M37" s="235" t="str">
        <f>_xlfn.LET(
_xlpm.days,
SUM(
IF(OR(J25="",J27=""),0,J27-J25+1),
IF(OR(J28="",J30=""),0,J30-J28+1),
IF(OR(J31="",J33=""),0,J33-J31+1),
IF(OR(J34="",J36=""),0,J36-J34+1)
),
_xlpm.base,DATE(2001,1,1),
_xlpm.y,DATEDIF(_xlpm.base,_xlpm.base+_xlpm.days,"Y"),
_xlpm.d,DATEDIF(_xlpm.base,_xlpm.base+_xlpm.days,"YD"),
_xlpm.y&amp;"年"&amp;_xlpm.d&amp;"日"
)</f>
        <v>11年153日</v>
      </c>
      <c r="N37" s="235"/>
      <c r="O37" s="236"/>
      <c r="P37" s="64"/>
      <c r="Q37" s="64"/>
      <c r="S37" s="85"/>
    </row>
    <row r="38" spans="2:23" ht="15" customHeight="1" thickBot="1" x14ac:dyDescent="0.5">
      <c r="B38" s="230"/>
      <c r="C38" s="231"/>
      <c r="D38" s="231"/>
      <c r="E38" s="231"/>
      <c r="F38" s="231"/>
      <c r="G38" s="231"/>
      <c r="H38" s="231"/>
      <c r="I38" s="232"/>
      <c r="J38" s="237" t="s">
        <v>63</v>
      </c>
      <c r="K38" s="238"/>
      <c r="L38" s="238"/>
      <c r="M38" s="239">
        <f>IFERROR(IF(O2="✔",VLOOKUP(D2,受講区分プルダウン!A4:D14,4,FALSE),VLOOKUP(D2,受講区分プルダウン!A4:D13,3,FALSE)),"")</f>
        <v>11</v>
      </c>
      <c r="N38" s="239"/>
      <c r="O38" s="240"/>
      <c r="P38" s="64"/>
      <c r="Q38" s="64"/>
      <c r="S38" s="86"/>
      <c r="T38" s="68"/>
    </row>
    <row r="39" spans="2:23" ht="4.95" customHeight="1" thickBot="1" x14ac:dyDescent="0.5">
      <c r="B39" s="10"/>
      <c r="C39" s="11"/>
      <c r="G39" s="12"/>
      <c r="H39" s="5"/>
      <c r="I39" s="5"/>
      <c r="J39" s="5"/>
      <c r="K39" s="13"/>
      <c r="L39" s="13"/>
      <c r="M39" s="13"/>
      <c r="N39" s="13"/>
      <c r="O39" s="66"/>
      <c r="P39" s="14"/>
      <c r="Q39" s="14"/>
    </row>
    <row r="40" spans="2:23" ht="30.75" customHeight="1" x14ac:dyDescent="0.45">
      <c r="B40" s="241" t="s">
        <v>150</v>
      </c>
      <c r="C40" s="216"/>
      <c r="D40" s="216"/>
      <c r="E40" s="216"/>
      <c r="F40" s="216"/>
      <c r="G40" s="216"/>
      <c r="H40" s="216"/>
      <c r="I40" s="216"/>
      <c r="J40" s="216"/>
      <c r="K40" s="216"/>
      <c r="L40" s="216"/>
      <c r="M40" s="216"/>
      <c r="N40" s="216"/>
      <c r="O40" s="217"/>
      <c r="P40" s="36"/>
      <c r="Q40" s="36"/>
      <c r="R40" s="68"/>
      <c r="U40" s="68"/>
    </row>
    <row r="41" spans="2:23" ht="27" customHeight="1" x14ac:dyDescent="0.45">
      <c r="B41" s="218" t="s">
        <v>151</v>
      </c>
      <c r="C41" s="219"/>
      <c r="D41" s="219"/>
      <c r="E41" s="219"/>
      <c r="F41" s="219"/>
      <c r="G41" s="219"/>
      <c r="H41" s="219"/>
      <c r="I41" s="219"/>
      <c r="J41" s="219"/>
      <c r="K41" s="219"/>
      <c r="L41" s="219"/>
      <c r="M41" s="219"/>
      <c r="N41" s="219"/>
      <c r="O41" s="220"/>
      <c r="P41" s="18"/>
      <c r="Q41" s="18"/>
      <c r="R41" s="68"/>
    </row>
    <row r="42" spans="2:23" ht="22.95" customHeight="1" x14ac:dyDescent="0.45">
      <c r="B42" s="17"/>
      <c r="C42" s="18"/>
      <c r="D42" s="90" t="s">
        <v>66</v>
      </c>
      <c r="E42" s="249" t="s">
        <v>143</v>
      </c>
      <c r="F42" s="249"/>
      <c r="G42" s="18"/>
      <c r="H42" s="18"/>
      <c r="I42" s="32"/>
      <c r="J42" s="18"/>
      <c r="K42" s="18"/>
      <c r="L42" s="18"/>
      <c r="M42" s="18"/>
      <c r="N42" s="18"/>
      <c r="O42" s="19"/>
      <c r="P42" s="18"/>
      <c r="Q42" s="18"/>
    </row>
    <row r="43" spans="2:23" ht="22.95" customHeight="1" x14ac:dyDescent="0.45">
      <c r="B43" s="24"/>
      <c r="D43" s="90" t="s">
        <v>67</v>
      </c>
      <c r="E43" s="250" t="s">
        <v>137</v>
      </c>
      <c r="F43" s="250"/>
      <c r="G43" s="250"/>
      <c r="H43" s="250"/>
      <c r="I43" s="55"/>
      <c r="J43" s="99" t="s">
        <v>139</v>
      </c>
      <c r="O43" s="25"/>
    </row>
    <row r="44" spans="2:23" ht="22.95" customHeight="1" x14ac:dyDescent="0.45">
      <c r="B44" s="24"/>
      <c r="D44" s="90" t="s">
        <v>68</v>
      </c>
      <c r="E44" s="292" t="s">
        <v>144</v>
      </c>
      <c r="F44" s="292"/>
      <c r="G44" s="292"/>
      <c r="H44" s="292"/>
      <c r="I44" s="55"/>
      <c r="J44" s="99" t="s">
        <v>140</v>
      </c>
      <c r="N44" s="3"/>
      <c r="O44" s="25"/>
    </row>
    <row r="45" spans="2:23" ht="25.95" customHeight="1" thickBot="1" x14ac:dyDescent="0.5">
      <c r="B45" s="20"/>
      <c r="C45" s="22"/>
      <c r="D45" s="91" t="s">
        <v>69</v>
      </c>
      <c r="E45" s="251" t="s">
        <v>135</v>
      </c>
      <c r="F45" s="251"/>
      <c r="G45" s="251"/>
      <c r="H45" s="251"/>
      <c r="I45" s="33"/>
      <c r="J45" s="26"/>
      <c r="K45" s="22"/>
      <c r="L45" s="22"/>
      <c r="M45" s="22"/>
      <c r="N45" s="22"/>
      <c r="O45" s="23"/>
    </row>
    <row r="46" spans="2:23" ht="19.5" customHeight="1" x14ac:dyDescent="0.45">
      <c r="B46" s="226" t="s">
        <v>149</v>
      </c>
      <c r="C46" s="216"/>
      <c r="D46" s="216"/>
      <c r="E46" s="216"/>
      <c r="F46" s="216"/>
      <c r="G46" s="216"/>
      <c r="H46" s="216"/>
      <c r="I46" s="216"/>
      <c r="J46" s="216"/>
      <c r="K46" s="216"/>
      <c r="L46" s="216"/>
      <c r="M46" s="216"/>
      <c r="N46" s="216"/>
      <c r="O46" s="217"/>
      <c r="P46" s="36"/>
      <c r="Q46" s="36"/>
    </row>
    <row r="47" spans="2:23" ht="37.5" customHeight="1" thickBot="1" x14ac:dyDescent="0.5">
      <c r="B47" s="293" t="s">
        <v>145</v>
      </c>
      <c r="C47" s="294"/>
      <c r="D47" s="294"/>
      <c r="E47" s="294"/>
      <c r="F47" s="294"/>
      <c r="G47" s="294"/>
      <c r="H47" s="294"/>
      <c r="I47" s="294"/>
      <c r="J47" s="294"/>
      <c r="K47" s="294"/>
      <c r="L47" s="294"/>
      <c r="M47" s="294"/>
      <c r="N47" s="294"/>
      <c r="O47" s="295"/>
      <c r="P47" s="65"/>
      <c r="Q47" s="65"/>
    </row>
    <row r="48" spans="2:23" ht="6" customHeight="1" thickBot="1" x14ac:dyDescent="0.5">
      <c r="B48" s="4"/>
      <c r="C48" s="4"/>
      <c r="D48" s="4"/>
      <c r="E48" s="4"/>
      <c r="F48" s="4"/>
      <c r="G48" s="4"/>
      <c r="H48" s="4"/>
      <c r="I48" s="4"/>
      <c r="J48" s="4"/>
      <c r="K48" s="4"/>
      <c r="L48" s="4"/>
      <c r="M48" s="4"/>
      <c r="N48" s="4"/>
      <c r="O48" s="4"/>
    </row>
    <row r="49" spans="2:19" ht="22.2" customHeight="1" x14ac:dyDescent="0.45">
      <c r="B49" s="215" t="s">
        <v>71</v>
      </c>
      <c r="C49" s="216"/>
      <c r="D49" s="216"/>
      <c r="E49" s="216"/>
      <c r="F49" s="216"/>
      <c r="G49" s="216"/>
      <c r="H49" s="216"/>
      <c r="I49" s="216"/>
      <c r="J49" s="216"/>
      <c r="K49" s="216"/>
      <c r="L49" s="216"/>
      <c r="M49" s="216"/>
      <c r="N49" s="216"/>
      <c r="O49" s="217"/>
      <c r="P49" s="36"/>
      <c r="Q49" s="36"/>
      <c r="R49" s="84"/>
      <c r="S49" s="29"/>
    </row>
    <row r="50" spans="2:19" ht="41.4" customHeight="1" x14ac:dyDescent="0.45">
      <c r="B50" s="218" t="s">
        <v>152</v>
      </c>
      <c r="C50" s="219"/>
      <c r="D50" s="219"/>
      <c r="E50" s="219"/>
      <c r="F50" s="219"/>
      <c r="G50" s="219"/>
      <c r="H50" s="219"/>
      <c r="I50" s="219"/>
      <c r="J50" s="219"/>
      <c r="K50" s="219"/>
      <c r="L50" s="219"/>
      <c r="M50" s="219"/>
      <c r="N50" s="219"/>
      <c r="O50" s="220"/>
      <c r="P50" s="18"/>
      <c r="Q50" s="18"/>
      <c r="R50" s="221"/>
      <c r="S50" s="221"/>
    </row>
    <row r="51" spans="2:19" ht="34.5" customHeight="1" thickBot="1" x14ac:dyDescent="0.5">
      <c r="B51" s="20"/>
      <c r="C51" s="30"/>
      <c r="D51" s="30"/>
      <c r="E51" s="31" t="s">
        <v>73</v>
      </c>
      <c r="F51" s="222" t="s">
        <v>136</v>
      </c>
      <c r="G51" s="222"/>
      <c r="H51" s="222"/>
      <c r="I51" s="34"/>
      <c r="J51" s="21"/>
      <c r="K51" s="22"/>
      <c r="L51" s="22"/>
      <c r="M51" s="22"/>
      <c r="N51" s="22"/>
      <c r="O51" s="23"/>
    </row>
    <row r="52" spans="2:19" ht="5.0999999999999996" customHeight="1" x14ac:dyDescent="0.45">
      <c r="B52" s="10"/>
      <c r="C52" s="11"/>
      <c r="G52" s="12"/>
      <c r="H52" s="5"/>
      <c r="I52" s="5"/>
      <c r="J52" s="5"/>
      <c r="K52" s="13"/>
      <c r="L52" s="13"/>
      <c r="M52" s="13"/>
      <c r="N52" s="13"/>
      <c r="O52" s="14"/>
      <c r="P52" s="14"/>
      <c r="Q52" s="14"/>
    </row>
    <row r="53" spans="2:19" ht="7.2" customHeight="1" x14ac:dyDescent="0.45"/>
  </sheetData>
  <sheetProtection algorithmName="SHA-512" hashValue="Pr22AjneiUoZNPBGjAOFIzoWFTejwBUtwEH5vF4yTw/WCixAZOZ4sJv0w/F4N7WkzQ7nrrmdXc2c9VHgl+YkBQ==" saltValue="1iiaGehE7kEduxYegqdjug==" spinCount="100000" sheet="1" objects="1" scenarios="1"/>
  <dataConsolidate/>
  <mergeCells count="125">
    <mergeCell ref="O25:O27"/>
    <mergeCell ref="O28:O30"/>
    <mergeCell ref="O31:O33"/>
    <mergeCell ref="O34:O36"/>
    <mergeCell ref="B28:B29"/>
    <mergeCell ref="C28:D29"/>
    <mergeCell ref="F28:G28"/>
    <mergeCell ref="H28:I28"/>
    <mergeCell ref="J28:N28"/>
    <mergeCell ref="F29:G29"/>
    <mergeCell ref="H29:I29"/>
    <mergeCell ref="J29:N29"/>
    <mergeCell ref="B31:B32"/>
    <mergeCell ref="C31:D32"/>
    <mergeCell ref="F31:G31"/>
    <mergeCell ref="H31:I31"/>
    <mergeCell ref="J31:N31"/>
    <mergeCell ref="F32:G32"/>
    <mergeCell ref="H32:I32"/>
    <mergeCell ref="J32:N32"/>
    <mergeCell ref="B34:B35"/>
    <mergeCell ref="C34:D35"/>
    <mergeCell ref="F34:G34"/>
    <mergeCell ref="H34:I34"/>
    <mergeCell ref="B5:F5"/>
    <mergeCell ref="H5:I6"/>
    <mergeCell ref="J5:N6"/>
    <mergeCell ref="O5:O6"/>
    <mergeCell ref="B6:F6"/>
    <mergeCell ref="B1:O1"/>
    <mergeCell ref="B2:C2"/>
    <mergeCell ref="E2:G2"/>
    <mergeCell ref="H2:N2"/>
    <mergeCell ref="B4:O4"/>
    <mergeCell ref="B9:B10"/>
    <mergeCell ref="D9:F9"/>
    <mergeCell ref="H9:I10"/>
    <mergeCell ref="O9:O10"/>
    <mergeCell ref="D10:F10"/>
    <mergeCell ref="B7:B8"/>
    <mergeCell ref="C7:C8"/>
    <mergeCell ref="D7:F8"/>
    <mergeCell ref="H7:I8"/>
    <mergeCell ref="O7:O8"/>
    <mergeCell ref="B13:B14"/>
    <mergeCell ref="D13:F13"/>
    <mergeCell ref="H13:I14"/>
    <mergeCell ref="O13:O14"/>
    <mergeCell ref="D14:F14"/>
    <mergeCell ref="B11:B12"/>
    <mergeCell ref="D11:F11"/>
    <mergeCell ref="H11:I12"/>
    <mergeCell ref="O11:O12"/>
    <mergeCell ref="D12:F12"/>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C21:D21"/>
    <mergeCell ref="E21:G21"/>
    <mergeCell ref="J21:N21"/>
    <mergeCell ref="B22:B23"/>
    <mergeCell ref="C22:D23"/>
    <mergeCell ref="F22:G22"/>
    <mergeCell ref="H22:I22"/>
    <mergeCell ref="J22:N22"/>
    <mergeCell ref="F23:G23"/>
    <mergeCell ref="H23:I23"/>
    <mergeCell ref="J23:N23"/>
    <mergeCell ref="C24:D24"/>
    <mergeCell ref="E24:G24"/>
    <mergeCell ref="J24:N24"/>
    <mergeCell ref="B25:B26"/>
    <mergeCell ref="C25:D26"/>
    <mergeCell ref="F25:G25"/>
    <mergeCell ref="H25:I25"/>
    <mergeCell ref="J25:N25"/>
    <mergeCell ref="F26:G26"/>
    <mergeCell ref="H26:I26"/>
    <mergeCell ref="J26:N26"/>
    <mergeCell ref="J34:N34"/>
    <mergeCell ref="C27:D27"/>
    <mergeCell ref="E27:G27"/>
    <mergeCell ref="J27:N27"/>
    <mergeCell ref="F35:G35"/>
    <mergeCell ref="H35:I35"/>
    <mergeCell ref="J35:N35"/>
    <mergeCell ref="C33:D33"/>
    <mergeCell ref="E33:G33"/>
    <mergeCell ref="J33:N33"/>
    <mergeCell ref="C30:D30"/>
    <mergeCell ref="E30:G30"/>
    <mergeCell ref="J30:N30"/>
    <mergeCell ref="B47:O47"/>
    <mergeCell ref="B49:O49"/>
    <mergeCell ref="B50:O50"/>
    <mergeCell ref="R50:S50"/>
    <mergeCell ref="F51:H51"/>
    <mergeCell ref="C36:D36"/>
    <mergeCell ref="E36:G36"/>
    <mergeCell ref="J36:N36"/>
    <mergeCell ref="B46:O46"/>
    <mergeCell ref="B37:I38"/>
    <mergeCell ref="J37:L37"/>
    <mergeCell ref="M37:O37"/>
    <mergeCell ref="J38:L38"/>
    <mergeCell ref="M38:O38"/>
    <mergeCell ref="B40:O40"/>
    <mergeCell ref="B41:O41"/>
    <mergeCell ref="E42:F42"/>
    <mergeCell ref="E43:H43"/>
    <mergeCell ref="E44:H44"/>
    <mergeCell ref="E45:H45"/>
  </mergeCells>
  <phoneticPr fontId="3"/>
  <conditionalFormatting sqref="B4:O6 B7:D7 G7:O8 B8 B9:O14 B16:O24 B25:N36 B37:L37 B38:O38 B40:O47">
    <cfRule type="expression" dxfId="24" priority="16">
      <formula>$D$2="Ⅲ"</formula>
    </cfRule>
    <cfRule type="expression" dxfId="23" priority="17">
      <formula>$D$2="Ⅱ"</formula>
    </cfRule>
  </conditionalFormatting>
  <conditionalFormatting sqref="D7 G7:O8">
    <cfRule type="expression" dxfId="22" priority="15">
      <formula>OR($D$2="Ⅰ-①",$D$2="Ⅰ-②",$D$2="Ⅰ-③",$D$2="Ⅰ-④",$D$2="Ⅰ-⑥",$D$2="Ⅰ-⑦",$D$2="Ⅰ-⑧")</formula>
    </cfRule>
  </conditionalFormatting>
  <conditionalFormatting sqref="H19">
    <cfRule type="expression" dxfId="21" priority="18">
      <formula>$E$19="【行政】"</formula>
    </cfRule>
  </conditionalFormatting>
  <conditionalFormatting sqref="H20">
    <cfRule type="expression" dxfId="20" priority="19">
      <formula>$E$20="【行政】"</formula>
    </cfRule>
  </conditionalFormatting>
  <conditionalFormatting sqref="H22">
    <cfRule type="expression" dxfId="19" priority="20">
      <formula>$E$22="【行政】"</formula>
    </cfRule>
  </conditionalFormatting>
  <conditionalFormatting sqref="H23">
    <cfRule type="expression" dxfId="18" priority="21">
      <formula>$E$23="【行政】"</formula>
    </cfRule>
  </conditionalFormatting>
  <conditionalFormatting sqref="H25">
    <cfRule type="expression" dxfId="17" priority="22">
      <formula>$E$25="【行政】"</formula>
    </cfRule>
  </conditionalFormatting>
  <conditionalFormatting sqref="H26">
    <cfRule type="expression" dxfId="16" priority="23">
      <formula>$E$26="【行政】"</formula>
    </cfRule>
  </conditionalFormatting>
  <conditionalFormatting sqref="H28">
    <cfRule type="expression" dxfId="15" priority="11">
      <formula>$E$34="【行政】"</formula>
    </cfRule>
  </conditionalFormatting>
  <conditionalFormatting sqref="H29">
    <cfRule type="expression" dxfId="14" priority="12">
      <formula>$E$35="【行政】"</formula>
    </cfRule>
  </conditionalFormatting>
  <conditionalFormatting sqref="H31">
    <cfRule type="expression" dxfId="13" priority="13">
      <formula>$E$34="【行政】"</formula>
    </cfRule>
  </conditionalFormatting>
  <conditionalFormatting sqref="H32">
    <cfRule type="expression" dxfId="12" priority="14">
      <formula>$E$35="【行政】"</formula>
    </cfRule>
  </conditionalFormatting>
  <conditionalFormatting sqref="H34">
    <cfRule type="expression" dxfId="11" priority="24">
      <formula>$E$34="【行政】"</formula>
    </cfRule>
  </conditionalFormatting>
  <conditionalFormatting sqref="H35">
    <cfRule type="expression" dxfId="10" priority="25">
      <formula>$E$35="【行政】"</formula>
    </cfRule>
  </conditionalFormatting>
  <conditionalFormatting sqref="M37:O37">
    <cfRule type="expression" dxfId="9" priority="1">
      <formula>$D$2="Ⅰ-⑦"</formula>
    </cfRule>
    <cfRule type="expression" dxfId="8" priority="2">
      <formula>$D$2="Ⅰ-⑨"</formula>
    </cfRule>
    <cfRule type="expression" dxfId="7" priority="3">
      <formula>$D$2="Ⅳ"</formula>
    </cfRule>
    <cfRule type="expression" dxfId="6" priority="4">
      <formula>$D$2="Ⅲ"</formula>
    </cfRule>
    <cfRule type="expression" dxfId="5" priority="5">
      <formula>$D$2="Ⅱ"</formula>
    </cfRule>
  </conditionalFormatting>
  <conditionalFormatting sqref="O25 O28 O31 O34">
    <cfRule type="expression" dxfId="4" priority="6">
      <formula>$D$2="Ⅰ-⑦"</formula>
    </cfRule>
    <cfRule type="expression" dxfId="3" priority="7">
      <formula>$D$2="Ⅰ-⑨"</formula>
    </cfRule>
    <cfRule type="expression" dxfId="2" priority="8">
      <formula>$D$2="Ⅳ"</formula>
    </cfRule>
    <cfRule type="expression" dxfId="1" priority="9">
      <formula>$D$2="Ⅲ"</formula>
    </cfRule>
    <cfRule type="expression" dxfId="0"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E638CA7A-A23A-472A-A5AF-59AFA44B6B67}">
      <formula1>1</formula1>
      <formula2>R41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944738E7-49C1-417E-8669-FE7196B63436}">
      <formula1>1</formula1>
      <formula2>S37</formula2>
    </dataValidation>
    <dataValidation type="list" allowBlank="1" showInputMessage="1" showErrorMessage="1" prompt="立ち合いのみの場合は実務に該当しません。" sqref="H19:I20 H22:I23 H25:I26 H34:I35 H31:I32 H28:I29" xr:uid="{3C971886-CEB7-42D2-B9C6-BCCA802DB2A6}">
      <formula1>INDIRECT("内容["&amp;E19&amp;"]")</formula1>
    </dataValidation>
    <dataValidation type="list" allowBlank="1" showInputMessage="1" showErrorMessage="1" sqref="F34:G35 F22:G23 F25:G26 F19:G20 F31:G32 F28:G29" xr:uid="{ADA82F82-4B5A-4506-8733-3E4F35685D6A}">
      <formula1>INDIRECT("種別機種["&amp;E19&amp;"]")</formula1>
    </dataValidation>
    <dataValidation type="list" allowBlank="1" showInputMessage="1" showErrorMessage="1" sqref="E34:E35 E22:E23 E25:E26 E19:E20 E31:E32 E28:E29" xr:uid="{62E72878-2EDC-4015-8287-0500F85ED56F}">
      <formula1>実務種別</formula1>
    </dataValidation>
    <dataValidation type="list" allowBlank="1" showInputMessage="1" showErrorMessage="1" sqref="G14 G12 G10" xr:uid="{DFCB707C-4A32-4A00-8918-EF6CE9E721EB}">
      <formula1>"1年,2年,3年,4年,5年"</formula1>
    </dataValidation>
    <dataValidation type="list" allowBlank="1" showInputMessage="1" showErrorMessage="1" sqref="G8" xr:uid="{D7935E7E-DB4D-47B6-B34F-F447E26911D0}">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36:N36 J33:N34 J27:N28 J30:N31" xr:uid="{2C064BCA-2D44-44E1-AEAE-250C42739595}">
      <formula1>1</formula1>
    </dataValidation>
    <dataValidation imeMode="hiragana" allowBlank="1" showInputMessage="1" showErrorMessage="1" prompt="【注意】庶務、会計、労務、営業等昇降機及び遊戯施設に関する知識及び技能を必要としない方は、実務経験に含みません。" sqref="C36:D36 C21:D21 C24:D24 C33:D33 C27:D27 C30:D30" xr:uid="{3CC2C4F0-D3C3-4D51-88C1-E67B1EAE8B06}"/>
    <dataValidation imeMode="hiragana" allowBlank="1" showInputMessage="1" showErrorMessage="1" sqref="C19:D20 C22:D23 C25:D26 C34:D35 C31:D32 C28:D29" xr:uid="{1E4B9D49-E4C1-4235-8020-1EACDEC2F069}"/>
    <dataValidation imeMode="halfAlpha" allowBlank="1" showInputMessage="1" showErrorMessage="1" sqref="H21 H36 H24 K7:K14 M7:M14 H33 H27 H30" xr:uid="{9AFF8930-954C-4998-8E82-3CD042096F99}"/>
    <dataValidation allowBlank="1" showInputMessage="1" showErrorMessage="1" prompt="【注意】_x000a_建築基準法に基づく昇降機及び遊戯施設が対象となります。" sqref="E18:G18" xr:uid="{226B7474-387A-4A67-986A-23CB91832AFE}"/>
    <dataValidation allowBlank="1" showInputMessage="1" showErrorMessage="1" prompt="最終学歴が中学校の場合のみ記入してください。" sqref="D7" xr:uid="{34D26F43-0C49-4023-BC45-64BF379232D7}"/>
    <dataValidation type="list" allowBlank="1" showInputMessage="1" showErrorMessage="1" sqref="O10:Q14 O9 R9" xr:uid="{2BB9F674-CDFE-4669-A99A-A675857821A9}">
      <formula1>"卒業,中退,編入"</formula1>
    </dataValidation>
    <dataValidation type="list" allowBlank="1" showInputMessage="1" showErrorMessage="1" sqref="G7 G9 G11 G13" xr:uid="{5BC6C08B-3DD3-4E78-A003-54C02449CE2A}">
      <formula1>"昼間,夜間"</formula1>
    </dataValidation>
    <dataValidation type="list" allowBlank="1" showInputMessage="1" showErrorMessage="1" sqref="J7:J14" xr:uid="{52842530-0E12-40E5-8A94-81507E8CE573}">
      <formula1>"昭和,平成,令和"</formula1>
    </dataValidation>
    <dataValidation type="list" allowBlank="1" showInputMessage="1" showErrorMessage="1" sqref="O2 Q2" xr:uid="{2E49DCB0-7032-4B1C-849B-7065CC2F3B34}">
      <formula1>"✔,　"</formula1>
    </dataValidation>
  </dataValidations>
  <hyperlinks>
    <hyperlink ref="E17:I17" r:id="rId1" display="実務経験の内容" xr:uid="{5E89D1C6-AA92-45A6-8FC2-159E6F432C82}"/>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34D9AD-22B0-44FC-BD31-1C75C52B4D7B}">
          <x14:formula1>
            <xm:f>受講区分プルダウン!$A$4:$A$14</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D15"/>
  <sheetViews>
    <sheetView showGridLines="0" zoomScaleNormal="100" workbookViewId="0">
      <selection activeCell="B9" sqref="B9"/>
    </sheetView>
  </sheetViews>
  <sheetFormatPr defaultRowHeight="18" x14ac:dyDescent="0.45"/>
  <cols>
    <col min="1" max="1" width="10.59765625" customWidth="1"/>
    <col min="2" max="2" width="69.59765625" style="52" customWidth="1"/>
    <col min="3" max="4" width="27.19921875" bestFit="1" customWidth="1"/>
  </cols>
  <sheetData>
    <row r="1" spans="1:4" x14ac:dyDescent="0.45">
      <c r="A1" s="56" t="s">
        <v>74</v>
      </c>
    </row>
    <row r="2" spans="1:4" x14ac:dyDescent="0.45">
      <c r="A2" s="92" t="s">
        <v>75</v>
      </c>
    </row>
    <row r="3" spans="1:4" x14ac:dyDescent="0.45">
      <c r="A3" s="39" t="s">
        <v>76</v>
      </c>
      <c r="B3" s="53" t="s">
        <v>77</v>
      </c>
      <c r="C3" s="39" t="s">
        <v>78</v>
      </c>
      <c r="D3" s="39" t="s">
        <v>79</v>
      </c>
    </row>
    <row r="4" spans="1:4" x14ac:dyDescent="0.45">
      <c r="A4" s="38" t="s">
        <v>80</v>
      </c>
      <c r="B4" s="51" t="s">
        <v>81</v>
      </c>
      <c r="C4" s="38">
        <v>2</v>
      </c>
      <c r="D4" s="38">
        <v>3</v>
      </c>
    </row>
    <row r="5" spans="1:4" x14ac:dyDescent="0.45">
      <c r="A5" s="38" t="s">
        <v>82</v>
      </c>
      <c r="B5" s="51" t="s">
        <v>83</v>
      </c>
      <c r="C5" s="38">
        <v>3</v>
      </c>
      <c r="D5" s="38">
        <v>4</v>
      </c>
    </row>
    <row r="6" spans="1:4" x14ac:dyDescent="0.45">
      <c r="A6" s="38" t="s">
        <v>84</v>
      </c>
      <c r="B6" s="51" t="s">
        <v>85</v>
      </c>
      <c r="C6" s="38">
        <v>4</v>
      </c>
      <c r="D6" s="38">
        <v>5</v>
      </c>
    </row>
    <row r="7" spans="1:4" x14ac:dyDescent="0.45">
      <c r="A7" s="38" t="s">
        <v>86</v>
      </c>
      <c r="B7" s="51" t="s">
        <v>87</v>
      </c>
      <c r="C7" s="38">
        <v>7</v>
      </c>
      <c r="D7" s="38">
        <v>8</v>
      </c>
    </row>
    <row r="8" spans="1:4" x14ac:dyDescent="0.45">
      <c r="A8" s="38" t="s">
        <v>1</v>
      </c>
      <c r="B8" s="51" t="s">
        <v>88</v>
      </c>
      <c r="C8" s="38">
        <v>11</v>
      </c>
      <c r="D8" s="38">
        <v>12</v>
      </c>
    </row>
    <row r="9" spans="1:4" x14ac:dyDescent="0.45">
      <c r="A9" s="38" t="s">
        <v>89</v>
      </c>
      <c r="B9" s="51" t="s">
        <v>90</v>
      </c>
      <c r="C9" s="38">
        <v>2</v>
      </c>
      <c r="D9" s="38">
        <v>2</v>
      </c>
    </row>
    <row r="10" spans="1:4" x14ac:dyDescent="0.45">
      <c r="A10" s="38" t="s">
        <v>91</v>
      </c>
      <c r="B10" s="51" t="s">
        <v>92</v>
      </c>
      <c r="C10" s="38">
        <v>5</v>
      </c>
      <c r="D10" s="38">
        <v>5</v>
      </c>
    </row>
    <row r="11" spans="1:4" x14ac:dyDescent="0.45">
      <c r="A11" s="38" t="s">
        <v>93</v>
      </c>
      <c r="B11" s="51" t="s">
        <v>94</v>
      </c>
      <c r="C11" s="87" t="s">
        <v>95</v>
      </c>
      <c r="D11" s="87" t="s">
        <v>95</v>
      </c>
    </row>
    <row r="12" spans="1:4" ht="36" x14ac:dyDescent="0.45">
      <c r="A12" s="38" t="s">
        <v>96</v>
      </c>
      <c r="B12" s="51" t="s">
        <v>97</v>
      </c>
      <c r="C12" s="38" t="s">
        <v>98</v>
      </c>
      <c r="D12" s="38" t="s">
        <v>98</v>
      </c>
    </row>
    <row r="13" spans="1:4" ht="54" x14ac:dyDescent="0.45">
      <c r="A13" s="38" t="s">
        <v>99</v>
      </c>
      <c r="B13" s="51" t="s">
        <v>100</v>
      </c>
      <c r="C13" s="38" t="s">
        <v>98</v>
      </c>
      <c r="D13" s="38" t="s">
        <v>98</v>
      </c>
    </row>
    <row r="14" spans="1:4" x14ac:dyDescent="0.45">
      <c r="A14" s="38"/>
      <c r="B14" s="51"/>
      <c r="C14" s="38"/>
      <c r="D14" s="38"/>
    </row>
    <row r="15" spans="1:4" x14ac:dyDescent="0.45">
      <c r="A15" t="s">
        <v>101</v>
      </c>
    </row>
  </sheetData>
  <phoneticPr fontId="3"/>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C34"/>
  <sheetViews>
    <sheetView workbookViewId="0">
      <selection activeCell="B26" sqref="B26"/>
    </sheetView>
  </sheetViews>
  <sheetFormatPr defaultColWidth="9" defaultRowHeight="18" x14ac:dyDescent="0.45"/>
  <cols>
    <col min="1" max="1" width="42.19921875" style="94" customWidth="1"/>
    <col min="2" max="2" width="42.19921875" style="94" bestFit="1" customWidth="1"/>
    <col min="3" max="3" width="57.69921875" style="94" bestFit="1" customWidth="1"/>
    <col min="4" max="16384" width="9" style="94"/>
  </cols>
  <sheetData>
    <row r="1" spans="1:3" x14ac:dyDescent="0.45">
      <c r="A1" s="92" t="s">
        <v>102</v>
      </c>
    </row>
    <row r="2" spans="1:3" x14ac:dyDescent="0.45">
      <c r="A2" s="98" t="s">
        <v>45</v>
      </c>
      <c r="B2" s="98" t="s">
        <v>54</v>
      </c>
      <c r="C2" s="98" t="s">
        <v>60</v>
      </c>
    </row>
    <row r="3" spans="1:3" x14ac:dyDescent="0.45">
      <c r="A3" s="95" t="s">
        <v>46</v>
      </c>
      <c r="B3" s="95" t="s">
        <v>55</v>
      </c>
      <c r="C3" s="95" t="s">
        <v>61</v>
      </c>
    </row>
    <row r="4" spans="1:3" x14ac:dyDescent="0.45">
      <c r="A4" s="96" t="s">
        <v>103</v>
      </c>
      <c r="B4" s="96" t="s">
        <v>57</v>
      </c>
      <c r="C4" s="96"/>
    </row>
    <row r="5" spans="1:3" x14ac:dyDescent="0.45">
      <c r="A5" s="95" t="s">
        <v>104</v>
      </c>
      <c r="B5" s="95" t="s">
        <v>105</v>
      </c>
      <c r="C5" s="95"/>
    </row>
    <row r="6" spans="1:3" x14ac:dyDescent="0.45">
      <c r="A6" s="96" t="s">
        <v>106</v>
      </c>
      <c r="B6" s="96" t="s">
        <v>107</v>
      </c>
      <c r="C6" s="96"/>
    </row>
    <row r="7" spans="1:3" x14ac:dyDescent="0.45">
      <c r="A7" s="95" t="s">
        <v>108</v>
      </c>
      <c r="B7" s="95" t="s">
        <v>109</v>
      </c>
      <c r="C7" s="95"/>
    </row>
    <row r="8" spans="1:3" x14ac:dyDescent="0.45">
      <c r="A8" s="96" t="s">
        <v>110</v>
      </c>
      <c r="B8" s="96" t="s">
        <v>111</v>
      </c>
      <c r="C8" s="96"/>
    </row>
    <row r="9" spans="1:3" x14ac:dyDescent="0.45">
      <c r="A9" s="95" t="s">
        <v>112</v>
      </c>
      <c r="B9" s="95" t="s">
        <v>113</v>
      </c>
      <c r="C9" s="95"/>
    </row>
    <row r="10" spans="1:3" x14ac:dyDescent="0.45">
      <c r="A10" s="96" t="s">
        <v>114</v>
      </c>
      <c r="B10" s="96" t="s">
        <v>115</v>
      </c>
      <c r="C10" s="96"/>
    </row>
    <row r="11" spans="1:3" x14ac:dyDescent="0.45">
      <c r="A11" s="95" t="s">
        <v>116</v>
      </c>
      <c r="B11" s="95" t="s">
        <v>117</v>
      </c>
      <c r="C11" s="95"/>
    </row>
    <row r="12" spans="1:3" x14ac:dyDescent="0.45">
      <c r="A12" s="96"/>
      <c r="B12" s="96" t="s">
        <v>118</v>
      </c>
      <c r="C12" s="96"/>
    </row>
    <row r="13" spans="1:3" x14ac:dyDescent="0.45">
      <c r="A13" s="95"/>
      <c r="B13" s="95"/>
      <c r="C13" s="95"/>
    </row>
    <row r="16" spans="1:3" x14ac:dyDescent="0.45">
      <c r="A16" s="92" t="s">
        <v>119</v>
      </c>
    </row>
    <row r="17" spans="1:3" x14ac:dyDescent="0.45">
      <c r="A17" s="92" t="s">
        <v>45</v>
      </c>
      <c r="B17" s="94" t="s">
        <v>54</v>
      </c>
      <c r="C17" s="94" t="s">
        <v>60</v>
      </c>
    </row>
    <row r="18" spans="1:3" x14ac:dyDescent="0.45">
      <c r="A18" s="94" t="s">
        <v>120</v>
      </c>
      <c r="B18" s="94" t="s">
        <v>120</v>
      </c>
    </row>
    <row r="19" spans="1:3" x14ac:dyDescent="0.45">
      <c r="A19" s="94" t="s">
        <v>56</v>
      </c>
      <c r="B19" s="94" t="s">
        <v>56</v>
      </c>
    </row>
    <row r="20" spans="1:3" x14ac:dyDescent="0.45">
      <c r="A20" s="94" t="s">
        <v>47</v>
      </c>
      <c r="B20" s="94" t="s">
        <v>47</v>
      </c>
    </row>
    <row r="21" spans="1:3" x14ac:dyDescent="0.45">
      <c r="A21" s="94" t="s">
        <v>121</v>
      </c>
      <c r="B21" s="94" t="s">
        <v>121</v>
      </c>
    </row>
    <row r="22" spans="1:3" x14ac:dyDescent="0.45">
      <c r="A22" s="94" t="s">
        <v>122</v>
      </c>
      <c r="B22" s="94" t="s">
        <v>122</v>
      </c>
    </row>
    <row r="23" spans="1:3" x14ac:dyDescent="0.45">
      <c r="A23" s="94" t="s">
        <v>123</v>
      </c>
      <c r="B23" s="94" t="s">
        <v>123</v>
      </c>
    </row>
    <row r="24" spans="1:3" x14ac:dyDescent="0.45">
      <c r="A24" s="94" t="s">
        <v>124</v>
      </c>
      <c r="B24" s="94" t="s">
        <v>124</v>
      </c>
    </row>
    <row r="28" spans="1:3" x14ac:dyDescent="0.45">
      <c r="A28" s="94" t="s">
        <v>125</v>
      </c>
    </row>
    <row r="29" spans="1:3" x14ac:dyDescent="0.45">
      <c r="A29" s="94" t="s">
        <v>126</v>
      </c>
    </row>
    <row r="30" spans="1:3" x14ac:dyDescent="0.45">
      <c r="A30" s="94" t="s">
        <v>127</v>
      </c>
    </row>
    <row r="32" spans="1:3" x14ac:dyDescent="0.45">
      <c r="A32" s="94" t="s">
        <v>128</v>
      </c>
    </row>
    <row r="33" spans="1:1" x14ac:dyDescent="0.45">
      <c r="A33" s="94" t="s">
        <v>129</v>
      </c>
    </row>
    <row r="34" spans="1:1" x14ac:dyDescent="0.45">
      <c r="A34" s="97" t="s">
        <v>130</v>
      </c>
    </row>
  </sheetData>
  <phoneticPr fontId="3"/>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E86C4-4C71-4441-BDC8-B3A22F626479}">
  <ds:schemaRefs>
    <ds:schemaRef ds:uri="http://schemas.microsoft.com/sharepoint/v3/contenttype/forms"/>
  </ds:schemaRefs>
</ds:datastoreItem>
</file>

<file path=customXml/itemProps2.xml><?xml version="1.0" encoding="utf-8"?>
<ds:datastoreItem xmlns:ds="http://schemas.openxmlformats.org/officeDocument/2006/customXml" ds:itemID="{E635E32B-1EDB-4F21-8936-4B40EB895B8C}">
  <ds:schemaRefs>
    <ds:schemaRef ds:uri="http://schemas.microsoft.com/office/2006/metadata/properties"/>
    <ds:schemaRef ds:uri="http://schemas.microsoft.com/office/infopath/2007/PartnerControls"/>
    <ds:schemaRef ds:uri="41bfc064-2e69-4876-9dd9-75fe955f4df1"/>
  </ds:schemaRefs>
</ds:datastoreItem>
</file>

<file path=customXml/itemProps3.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記入シート </vt:lpstr>
      <vt:lpstr>記入シート (見本)</vt:lpstr>
      <vt:lpstr>記入シート (見本) (2)</vt:lpstr>
      <vt:lpstr>記入シート (見本）個人事業主</vt:lpstr>
      <vt:lpstr>受講区分プルダウン</vt:lpstr>
      <vt:lpstr>種別プルダウン</vt:lpstr>
      <vt:lpstr>'記入シート '!Print_Area</vt:lpstr>
      <vt:lpstr>'記入シート (見本)'!Print_Area</vt:lpstr>
      <vt:lpstr>'記入シート (見本) (2)'!Print_Area</vt:lpstr>
      <vt:lpstr>'記入シート (見本）個人事業主'!Print_Area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dc:creator>
  <cp:keywords/>
  <dc:description/>
  <cp:lastModifiedBy>吉田 英代</cp:lastModifiedBy>
  <cp:revision/>
  <cp:lastPrinted>2026-03-26T07:16:18Z</cp:lastPrinted>
  <dcterms:created xsi:type="dcterms:W3CDTF">2022-05-06T05:30:21Z</dcterms:created>
  <dcterms:modified xsi:type="dcterms:W3CDTF">2026-05-25T03:20:40Z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